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ัสดุ\เอกสารเรื่องจัดซื้อจัดจ้าง ปี 2568\ปรับปรุงชั้น 1\"/>
    </mc:Choice>
  </mc:AlternateContent>
  <bookViews>
    <workbookView xWindow="0" yWindow="0" windowWidth="24000" windowHeight="9630" activeTab="2"/>
  </bookViews>
  <sheets>
    <sheet name="ปร.6 มีเงิน" sheetId="9" r:id="rId1"/>
    <sheet name="ปร.5(ก) มีเงิน" sheetId="10" r:id="rId2"/>
    <sheet name="ปร.4 มีรายการ (ครุภัณฑ์ซื้อ)" sheetId="15" r:id="rId3"/>
    <sheet name="แบบ ปร.5 (ข) ครุภัณฑ์จัดซื้อ" sheetId="16" r:id="rId4"/>
    <sheet name="ปร.4 มีรายการ (ครุภัณฑ์ซื้อ (2)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7" l="1"/>
  <c r="I10" i="17" s="1"/>
  <c r="F9" i="17"/>
  <c r="I9" i="17" s="1"/>
  <c r="F8" i="17"/>
  <c r="I8" i="17" s="1"/>
  <c r="I29" i="17" s="1"/>
  <c r="I274" i="15"/>
  <c r="F263" i="15"/>
  <c r="I263" i="15" s="1"/>
  <c r="F261" i="15"/>
  <c r="I261" i="15" s="1"/>
  <c r="F254" i="15"/>
  <c r="I254" i="15" s="1"/>
  <c r="F255" i="15"/>
  <c r="I255" i="15" s="1"/>
  <c r="F256" i="15"/>
  <c r="I256" i="15" s="1"/>
  <c r="F257" i="15"/>
  <c r="I257" i="15" s="1"/>
  <c r="F258" i="15"/>
  <c r="I258" i="15" s="1"/>
  <c r="F259" i="15"/>
  <c r="I259" i="15" s="1"/>
  <c r="F253" i="15"/>
  <c r="I253" i="15" s="1"/>
  <c r="I245" i="15"/>
  <c r="F230" i="15"/>
  <c r="F229" i="15"/>
  <c r="F228" i="15"/>
  <c r="F227" i="15"/>
  <c r="F226" i="15"/>
  <c r="F225" i="15"/>
  <c r="H201" i="15"/>
  <c r="F201" i="15"/>
  <c r="F200" i="15"/>
  <c r="I200" i="15" s="1"/>
  <c r="F199" i="15"/>
  <c r="F198" i="15"/>
  <c r="H170" i="15"/>
  <c r="F170" i="15"/>
  <c r="H169" i="15"/>
  <c r="F169" i="15"/>
  <c r="I161" i="15"/>
  <c r="F142" i="15"/>
  <c r="H117" i="15"/>
  <c r="F117" i="15"/>
  <c r="H116" i="15"/>
  <c r="F116" i="15"/>
  <c r="H115" i="15"/>
  <c r="F115" i="15"/>
  <c r="H114" i="15"/>
  <c r="F114" i="15"/>
  <c r="I114" i="15" s="1"/>
  <c r="H113" i="15"/>
  <c r="F113" i="15"/>
  <c r="I113" i="15" s="1"/>
  <c r="H112" i="15"/>
  <c r="F112" i="15"/>
  <c r="F98" i="15"/>
  <c r="H97" i="15"/>
  <c r="I97" i="15" s="1"/>
  <c r="H96" i="15"/>
  <c r="I96" i="15" s="1"/>
  <c r="H95" i="15"/>
  <c r="I95" i="15" s="1"/>
  <c r="H94" i="15"/>
  <c r="I94" i="15" s="1"/>
  <c r="H93" i="15"/>
  <c r="F93" i="15"/>
  <c r="I67" i="15"/>
  <c r="I66" i="15"/>
  <c r="F65" i="15"/>
  <c r="I65" i="15" s="1"/>
  <c r="I45" i="15"/>
  <c r="I57" i="15" s="1"/>
  <c r="I29" i="15"/>
  <c r="I112" i="15" l="1"/>
  <c r="I93" i="15"/>
  <c r="I85" i="15"/>
  <c r="I170" i="15"/>
  <c r="I116" i="15"/>
  <c r="I201" i="15"/>
  <c r="I217" i="15" s="1"/>
  <c r="I117" i="15"/>
  <c r="I115" i="15"/>
  <c r="I169" i="15"/>
  <c r="I104" i="15"/>
  <c r="I133" i="15" l="1"/>
  <c r="I190" i="15"/>
  <c r="F20" i="9"/>
</calcChain>
</file>

<file path=xl/sharedStrings.xml><?xml version="1.0" encoding="utf-8"?>
<sst xmlns="http://schemas.openxmlformats.org/spreadsheetml/2006/main" count="414" uniqueCount="136">
  <si>
    <t>ลำดับ</t>
  </si>
  <si>
    <t>รายการ</t>
  </si>
  <si>
    <t>จำนวน</t>
  </si>
  <si>
    <t>หน่วย</t>
  </si>
  <si>
    <t>ค่าวัสดุ</t>
  </si>
  <si>
    <t>ค่าแรง</t>
  </si>
  <si>
    <t>หมายเหตุ</t>
  </si>
  <si>
    <t>ราคาต่อหน่วย</t>
  </si>
  <si>
    <t>รวมเป็นเงิน</t>
  </si>
  <si>
    <t>สรุปผลการประมาณราคา</t>
  </si>
  <si>
    <t>แบบ ปร.6</t>
  </si>
  <si>
    <t>(ตัวหนังสือ)</t>
  </si>
  <si>
    <t>แบบ ปร.4</t>
  </si>
  <si>
    <t>แบบ ปร.5(ก)</t>
  </si>
  <si>
    <t>ค่าวัสดุและค่าแรง</t>
  </si>
  <si>
    <t>Factor F</t>
  </si>
  <si>
    <t>รวมค่าก่อสร้าง</t>
  </si>
  <si>
    <t>เงื่อนไขการใช้ตาราง Factor F</t>
  </si>
  <si>
    <t xml:space="preserve">เงินจ่ายล่วงหน้า            </t>
  </si>
  <si>
    <t xml:space="preserve">เงินประกันผลงานหัก      </t>
  </si>
  <si>
    <t xml:space="preserve">ดอกเบี้ยเงินกู้               </t>
  </si>
  <si>
    <t xml:space="preserve">ภาษีมูลค่าเพิ่ม              </t>
  </si>
  <si>
    <t xml:space="preserve">ขนาดหรือเนื้อที่อาคาร            </t>
  </si>
  <si>
    <t xml:space="preserve">เฉลี่ยราคาประมาณ            </t>
  </si>
  <si>
    <t xml:space="preserve">  -</t>
  </si>
  <si>
    <t>ตารางเมตร</t>
  </si>
  <si>
    <t>บาท/ตารางเมตร</t>
  </si>
  <si>
    <t xml:space="preserve">สถานที่ก่อสร้าง      : </t>
  </si>
  <si>
    <t>ประมาณราคาเมื่อวันที่</t>
  </si>
  <si>
    <t xml:space="preserve">รวมค่าวัสดุ </t>
  </si>
  <si>
    <t>และค่าแรงงาน</t>
  </si>
  <si>
    <t>ประมาณการโดย : คณะกรรมการกำหนดราคากลาง</t>
  </si>
  <si>
    <t>แบบ ปร.4 ที่แนบ มีจำนวน :               แผ่น</t>
  </si>
  <si>
    <t>งานอาคาร</t>
  </si>
  <si>
    <t>งานรื้อถอน</t>
  </si>
  <si>
    <t>งานผนัง</t>
  </si>
  <si>
    <t>งานฝ้าเพดาน</t>
  </si>
  <si>
    <t>งานระบบไฟฟ้า</t>
  </si>
  <si>
    <t>งานพื้น</t>
  </si>
  <si>
    <t>แบบ ปร.5(ข)</t>
  </si>
  <si>
    <t>ภาษี 7 %</t>
  </si>
  <si>
    <t>ชุด</t>
  </si>
  <si>
    <t>ตัว</t>
  </si>
  <si>
    <t>ตร.ม</t>
  </si>
  <si>
    <t>ม.</t>
  </si>
  <si>
    <t>ตร.ม.</t>
  </si>
  <si>
    <t>สรุป</t>
  </si>
  <si>
    <t>งานทาสี</t>
  </si>
  <si>
    <t>งานอื่น ๆ</t>
  </si>
  <si>
    <t>ตร..ม.</t>
  </si>
  <si>
    <t>รวมค่าวัสดุ + ค่าแรง (งานอื่นๆ )</t>
  </si>
  <si>
    <t>ชื่อโครงการ/งานก่อสร้าง : งานปรับปรุงห้องอเนกประสงค์ ชั้น 1</t>
  </si>
  <si>
    <t>สถานที่ก่อสร้าง : อาคารคณะรัฐศาสตร์และนิติศาสตร์ 1</t>
  </si>
  <si>
    <t>หน่วยงานเจ้าของโครงการ : คณะรัฐศาสตร์และนิติศาสตร์</t>
  </si>
  <si>
    <t>ประมาณราคาเมื่อวันที่ :     16 มิ.ย. 2568</t>
  </si>
  <si>
    <t>ครุภัณฑ์ ประกอบอาคาร (ครุภัณฑ์ซื้อ)</t>
  </si>
  <si>
    <t>(หนึ่งล้านสี่แสนแปดหมื่นแปดพันบาทถ้วน)</t>
  </si>
  <si>
    <t>หน่วยงานเจ้าของโครงการ :  คณะรัฐศาสตร์และนิติศาสตร์</t>
  </si>
  <si>
    <t>งานปรับปรุงห้องอเนกประสงค์ ชั้น 1</t>
  </si>
  <si>
    <t>ประมาณราคาเมื่อวันที่ :              16 มิ.ย. 2568</t>
  </si>
  <si>
    <t>ประมาณราคาค่าก่อสร้าง :</t>
  </si>
  <si>
    <t>ประมาณการโดย    :   คณะกรรมการกำหนดราคากลาง</t>
  </si>
  <si>
    <t>งานประตู-หน้าต่าง</t>
  </si>
  <si>
    <t>งานครุภัณฑ์สั่งทำ</t>
  </si>
  <si>
    <t>รวมค่าของ และ ค่าแรง เป็นเงิน</t>
  </si>
  <si>
    <t xml:space="preserve"> - รื้อโคมดาวไลท์เดิม + ขนย้าย</t>
  </si>
  <si>
    <t xml:space="preserve"> - รื้อถอนดวงโคมไฟฟ้าเดิม 2x36W + ขนย้าย</t>
  </si>
  <si>
    <t xml:space="preserve"> - รื้อถอนฝ้าเพดานฉาบเรียบเดิม + ขนย้าย</t>
  </si>
  <si>
    <t xml:space="preserve"> - รื้อถอนผนังกรุตกแต่งด้วยลามิเนตเดิม</t>
  </si>
  <si>
    <t xml:space="preserve">   พร้อมขนย้าย (เฉพาะผิวลามิเนตเดิม)</t>
  </si>
  <si>
    <t xml:space="preserve"> - รื้อพื้นปูกระเบื้องเดิม + ขนย้าย</t>
  </si>
  <si>
    <t xml:space="preserve"> - รื้อถอนบัวเชิงผนังเดิม + ขนย้าย</t>
  </si>
  <si>
    <t xml:space="preserve"> - ทุบผนังก่ออิฐฉาบปูนเดิม เพื่อติดตั้งหน้าต่าง 
   พร้อมหล่อเอ็น + ฉาบปูน และเก็บงาน</t>
  </si>
  <si>
    <t>- ปรับเตรียมผิวก่อนปูกระเบื้องพื้น</t>
  </si>
  <si>
    <t>- พื้นกระเบื้องแกรนิโต้ลายไม้ หรือสีเรียบ 
   ขนาด 0.60 x 0.60 เมตร (รวมปูนกาว)</t>
  </si>
  <si>
    <t>- บัวเชิงผนัง B-1 (รวมกาวตะปู)</t>
  </si>
  <si>
    <t>- ผนัง          ฉาบแต่งผิวปูนฉาบ ที่รื้อผนังกรุ
  ลามิเนตเดิมออก</t>
  </si>
  <si>
    <t>- ผนัง           ผนังกรุไม้อัดแอช หนา 4 มม. 
  เว้นร่อง  (แทนผิวลามิเนตหุ้มเสาเดิม)</t>
  </si>
  <si>
    <t>- ผนัง           ผนังกรุไม้อัดแอช หนา 4 มม. 
  เว้นร่อง (แทนผิวลามิเนตผนังเดิม)</t>
  </si>
  <si>
    <t>- ผนัง           ไม้ WPC ชนิดใช้ตกแต่งภายใน
  ระแนงร่องลึก ขนาดกว้าง 16 CM. หนา 2.4 CM. 
  ยาว 2.90 เมตร (ติดด้วยกาวตะปู)</t>
  </si>
  <si>
    <t>- ผนัง           ไม้ HMR 9 มม. โครงเคร่าเหล็ก
  อาบ C-LINE @ 0.40X0.60 ม. กรุทับผิวด้วยไม้แอช 
  หนา 4 มม. เคลือบผิว</t>
  </si>
  <si>
    <t>-</t>
  </si>
  <si>
    <t>- ติดตั้งแผ่นฝ้าบริเวณที่รื้อดวงโคม 2X36W ออก</t>
  </si>
  <si>
    <t>- ติดตั้งฝ้า CL-1 (แนวตั้ง)</t>
  </si>
  <si>
    <t>- แต่งร่องท้องพื้น CL-2</t>
  </si>
  <si>
    <t>- ฉาบปูนเรียบท้องคานเดิม</t>
  </si>
  <si>
    <t>- กล่องไม้ตกแต่งฝ้าเพดาน (ตามแบบ)</t>
  </si>
  <si>
    <t>- ทำฝ้าหลืบสำหรับซ่อนไฟ LED STRIP</t>
  </si>
  <si>
    <t>จุด</t>
  </si>
  <si>
    <t>งานประตู - หน้าต่าง</t>
  </si>
  <si>
    <t>- ติดตั้งหน้าต่าง        (ตามแบบ)</t>
  </si>
  <si>
    <t>- ปรับบานประตูอลูมิเนียมเดิม 
  (ระดับพื้นใหม่ปรับเปลี่ยน)</t>
  </si>
  <si>
    <t>- ทาสีผนัง</t>
  </si>
  <si>
    <t>- ทาสีฝ้าเพานทั้งหมด (รวมห้องน้ำ-ส้วม)</t>
  </si>
  <si>
    <t>- เคาเตอร์ติดตั้ง (ตามแบบ) BUIT-IN</t>
  </si>
  <si>
    <t>- กระดานไวท์บอร์ด (กระจกนิรภัย) 
  ขนาด 0.90X1.20 ม.</t>
  </si>
  <si>
    <t>- กระดานไวท์บอร์ด (กระจกนิรภัย) 
  ขนาด 1.20X2.00 ม.</t>
  </si>
  <si>
    <t>- โต๊ะยาวทรงสูง (ตามแบบ) BUIT-IN</t>
  </si>
  <si>
    <t>งานครุภัณฑ์ (ครุภัณฑ์สั่งทำป</t>
  </si>
  <si>
    <t>- T1 โต๊ะ (70X150X75 cm)</t>
  </si>
  <si>
    <r>
      <t>- T2 โต๊ะ (</t>
    </r>
    <r>
      <rPr>
        <sz val="16"/>
        <color theme="1"/>
        <rFont val="Wingdings 2"/>
        <family val="1"/>
        <charset val="2"/>
      </rPr>
      <t></t>
    </r>
    <r>
      <rPr>
        <sz val="19.2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70XX75 cm)</t>
    </r>
  </si>
  <si>
    <t>- T3 โต๊ะ (60X120X50 cm)</t>
  </si>
  <si>
    <t>- T4 โต๊ะ (70X75X75 cm)</t>
  </si>
  <si>
    <t>- B1 ตู้วางหนังสือ (ตามแบบ)</t>
  </si>
  <si>
    <t>- B2 ตู้วางของ (ตามแบบ)</t>
  </si>
  <si>
    <t>งานครุภัณฑ์ประกอบอาคาร (ครุภัณฑ์จัดซื้อ)</t>
  </si>
  <si>
    <t>(หนึ่งแสนสามหมื่นห้าพันห้าร้อยสี่บาทแปดสิบสตางค์)</t>
  </si>
  <si>
    <t>- C2 เก้าอี้บาร์ (ตามแบบ)</t>
  </si>
  <si>
    <t>- C3 โซฟา 2 ที่นั่ง</t>
  </si>
  <si>
    <t xml:space="preserve"> - รื้อหน้าต่าง        เดิม + ขนย้าย</t>
  </si>
  <si>
    <t>- C1 เก้าอี้นั่ง อาร์มแชร์ (ตามแบบ)</t>
  </si>
  <si>
    <t xml:space="preserve">รวมค่าวัสดุ + ค่าแรง </t>
  </si>
  <si>
    <t>ราคาค่าก่อสร้างเป็นเงินทั้งสิ้น</t>
  </si>
  <si>
    <t>ปรับราคากลาง</t>
  </si>
  <si>
    <t>แบบ ปร.4 ที่แนบ มีจำนวน :       11        แผ่น</t>
  </si>
  <si>
    <t>ประมาณราคาเมื่อวันที่ :              มิ.ย. 2568</t>
  </si>
  <si>
    <t>สรุปรวมค่าก่อสร้างเป็นเงินทั้งสิ้น</t>
  </si>
  <si>
    <t>(หนึ่งล้านสามแสนห้าหมื่นสองพันแปดสิบเอ็ดบาทแปดสิบสี่สตางค์)</t>
  </si>
  <si>
    <t xml:space="preserve">รวมค่าแรง </t>
  </si>
  <si>
    <t xml:space="preserve">รวมค่าของ + ค่าแรง </t>
  </si>
  <si>
    <t xml:space="preserve">- ผนัง           ไม้ HMR หนา 9 มม. โครงเคร่า
  เหล็กอาบ C-LINE @ 0.60X1.20 (สองหน้า) 
  ฉาบรอยต่อเรียบ  </t>
  </si>
  <si>
    <t>รวมค่าวัสดุ + ค่าแรง</t>
  </si>
  <si>
    <t>งานครุภัณฑ์ (ครุภัณฑ์สั่งทำ)</t>
  </si>
  <si>
    <r>
      <t xml:space="preserve">- ดาวไลท์ LED SLIM </t>
    </r>
    <r>
      <rPr>
        <sz val="16"/>
        <color theme="1"/>
        <rFont val="Wingdings 2"/>
        <family val="1"/>
        <charset val="2"/>
      </rPr>
      <t></t>
    </r>
    <r>
      <rPr>
        <sz val="16"/>
        <color theme="1"/>
        <rFont val="TH SarabunPSK"/>
        <family val="2"/>
      </rPr>
      <t>6" 1X15W</t>
    </r>
  </si>
  <si>
    <r>
      <t xml:space="preserve">- ดาวไลท์ LED SLIM </t>
    </r>
    <r>
      <rPr>
        <sz val="16"/>
        <color theme="1"/>
        <rFont val="Wingdings 2"/>
        <family val="1"/>
        <charset val="2"/>
      </rPr>
      <t></t>
    </r>
    <r>
      <rPr>
        <sz val="16"/>
        <color theme="1"/>
        <rFont val="TH SarabunPSK"/>
        <family val="2"/>
      </rPr>
      <t>8" 1X18W</t>
    </r>
  </si>
  <si>
    <t>- ดาวไลท์ ทรงเหลี่ยม ชนิดติดลอย (หลอดคู่) 2X20W</t>
  </si>
  <si>
    <t>- สวิตซ์</t>
  </si>
  <si>
    <t>- เต้ารับ 2 เต้าเสียบ + กราวท์</t>
  </si>
  <si>
    <t>- สายไฟฟ้า + ท่อร้อยสาย + อุปกรณ์</t>
  </si>
  <si>
    <t>- ติดตั้งกล่องขยายสัญญาณ LAN SMOKE</t>
  </si>
  <si>
    <t xml:space="preserve">  </t>
  </si>
  <si>
    <t xml:space="preserve">  DETECTOR และอุปกรณ์ไฟอื่น ๆ กลับคืนดังเดิม</t>
  </si>
  <si>
    <t>- ไฟ LED STRIP 220V 24W พร้อมรางไฟ</t>
  </si>
  <si>
    <t xml:space="preserve">  อลูมิเนียมตัว U + ฝาครอบอะคริลิคสีขาวนม</t>
  </si>
  <si>
    <t>- โคมไฟแขวนห้อยฝ้าเพดาน 1X13W</t>
  </si>
  <si>
    <t>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</si>
</sst>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9.2"/>
      <color theme="1"/>
      <name val="TH SarabunPSK"/>
      <family val="2"/>
    </font>
    <font>
      <sz val="16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NumberFormat="1" applyFont="1" applyBorder="1" applyAlignment="1">
      <alignment horizontal="center" vertical="center"/>
    </xf>
    <xf numFmtId="43" fontId="3" fillId="0" borderId="5" xfId="1" applyFont="1" applyBorder="1"/>
    <xf numFmtId="0" fontId="3" fillId="0" borderId="9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left" vertical="top"/>
    </xf>
    <xf numFmtId="0" fontId="3" fillId="0" borderId="10" xfId="0" applyNumberFormat="1" applyFont="1" applyBorder="1" applyAlignment="1">
      <alignment horizontal="center" vertical="center"/>
    </xf>
    <xf numFmtId="43" fontId="3" fillId="0" borderId="10" xfId="1" applyFont="1" applyBorder="1"/>
    <xf numFmtId="43" fontId="3" fillId="0" borderId="9" xfId="1" applyFont="1" applyBorder="1"/>
    <xf numFmtId="0" fontId="3" fillId="0" borderId="11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top"/>
    </xf>
    <xf numFmtId="43" fontId="3" fillId="0" borderId="12" xfId="1" applyFont="1" applyBorder="1"/>
    <xf numFmtId="0" fontId="2" fillId="0" borderId="10" xfId="0" applyNumberFormat="1" applyFont="1" applyBorder="1" applyAlignment="1">
      <alignment horizontal="left" vertical="top"/>
    </xf>
    <xf numFmtId="0" fontId="3" fillId="0" borderId="15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29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3" fillId="0" borderId="17" xfId="0" applyNumberFormat="1" applyFont="1" applyBorder="1" applyAlignment="1">
      <alignment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vertical="top"/>
    </xf>
    <xf numFmtId="0" fontId="3" fillId="0" borderId="15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vertical="top"/>
    </xf>
    <xf numFmtId="0" fontId="7" fillId="0" borderId="13" xfId="0" applyNumberFormat="1" applyFont="1" applyBorder="1" applyAlignment="1">
      <alignment vertical="top"/>
    </xf>
    <xf numFmtId="0" fontId="7" fillId="0" borderId="16" xfId="0" applyNumberFormat="1" applyFont="1" applyBorder="1" applyAlignment="1">
      <alignment vertical="top"/>
    </xf>
    <xf numFmtId="0" fontId="3" fillId="0" borderId="4" xfId="0" applyNumberFormat="1" applyFont="1" applyBorder="1" applyAlignment="1">
      <alignment horizontal="center" vertical="top"/>
    </xf>
    <xf numFmtId="0" fontId="2" fillId="0" borderId="0" xfId="0" applyNumberFormat="1" applyFont="1" applyAlignment="1"/>
    <xf numFmtId="0" fontId="7" fillId="0" borderId="0" xfId="0" applyNumberFormat="1" applyFont="1" applyAlignment="1">
      <alignment horizontal="left"/>
    </xf>
    <xf numFmtId="0" fontId="7" fillId="0" borderId="0" xfId="0" applyNumberFormat="1" applyFont="1"/>
    <xf numFmtId="0" fontId="8" fillId="0" borderId="1" xfId="0" applyNumberFormat="1" applyFont="1" applyBorder="1" applyAlignment="1"/>
    <xf numFmtId="0" fontId="8" fillId="0" borderId="0" xfId="0" applyNumberFormat="1" applyFont="1" applyBorder="1" applyAlignment="1"/>
    <xf numFmtId="0" fontId="8" fillId="0" borderId="0" xfId="0" applyNumberFormat="1" applyFont="1"/>
    <xf numFmtId="0" fontId="8" fillId="0" borderId="2" xfId="0" applyNumberFormat="1" applyFont="1" applyBorder="1" applyAlignment="1">
      <alignment horizontal="center" shrinkToFit="1"/>
    </xf>
    <xf numFmtId="0" fontId="7" fillId="0" borderId="1" xfId="0" applyNumberFormat="1" applyFont="1" applyBorder="1" applyAlignment="1">
      <alignment shrinkToFit="1"/>
    </xf>
    <xf numFmtId="0" fontId="2" fillId="0" borderId="0" xfId="0" applyNumberFormat="1" applyFont="1" applyAlignment="1">
      <alignment horizontal="left" vertical="center" shrinkToFit="1"/>
    </xf>
    <xf numFmtId="0" fontId="2" fillId="0" borderId="0" xfId="0" applyNumberFormat="1" applyFont="1" applyBorder="1" applyAlignment="1">
      <alignment horizontal="left" shrinkToFit="1"/>
    </xf>
    <xf numFmtId="0" fontId="3" fillId="0" borderId="14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43" fontId="3" fillId="0" borderId="9" xfId="1" applyFont="1" applyBorder="1" applyAlignment="1">
      <alignment vertical="top"/>
    </xf>
    <xf numFmtId="43" fontId="2" fillId="0" borderId="9" xfId="1" applyFont="1" applyBorder="1" applyAlignment="1">
      <alignment vertical="top"/>
    </xf>
    <xf numFmtId="164" fontId="2" fillId="0" borderId="29" xfId="1" applyNumberFormat="1" applyFont="1" applyBorder="1" applyAlignment="1">
      <alignment vertical="top" shrinkToFit="1"/>
    </xf>
    <xf numFmtId="0" fontId="2" fillId="0" borderId="29" xfId="0" applyNumberFormat="1" applyFont="1" applyBorder="1" applyAlignment="1">
      <alignment horizontal="center" vertical="top"/>
    </xf>
    <xf numFmtId="43" fontId="3" fillId="0" borderId="9" xfId="1" applyFont="1" applyBorder="1" applyAlignment="1">
      <alignment vertical="center"/>
    </xf>
    <xf numFmtId="0" fontId="3" fillId="0" borderId="10" xfId="0" applyNumberFormat="1" applyFont="1" applyBorder="1" applyAlignment="1">
      <alignment horizontal="left" vertical="top" wrapText="1"/>
    </xf>
    <xf numFmtId="43" fontId="3" fillId="0" borderId="10" xfId="1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0" fontId="3" fillId="0" borderId="17" xfId="0" applyNumberFormat="1" applyFont="1" applyBorder="1" applyAlignment="1">
      <alignment horizontal="left" vertical="top"/>
    </xf>
    <xf numFmtId="0" fontId="3" fillId="0" borderId="2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43" fontId="3" fillId="0" borderId="17" xfId="1" applyFont="1" applyBorder="1"/>
    <xf numFmtId="0" fontId="9" fillId="0" borderId="10" xfId="0" applyNumberFormat="1" applyFont="1" applyBorder="1" applyAlignment="1">
      <alignment horizontal="left" vertical="top"/>
    </xf>
    <xf numFmtId="0" fontId="9" fillId="0" borderId="10" xfId="0" applyNumberFormat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9" xfId="1" applyFont="1" applyBorder="1"/>
    <xf numFmtId="43" fontId="9" fillId="0" borderId="10" xfId="1" applyFont="1" applyBorder="1"/>
    <xf numFmtId="0" fontId="9" fillId="0" borderId="10" xfId="0" applyNumberFormat="1" applyFont="1" applyBorder="1" applyAlignment="1">
      <alignment horizontal="left" vertical="top" wrapText="1" shrinkToFit="1"/>
    </xf>
    <xf numFmtId="43" fontId="9" fillId="0" borderId="9" xfId="1" applyFont="1" applyBorder="1" applyAlignment="1">
      <alignment vertical="center"/>
    </xf>
    <xf numFmtId="43" fontId="9" fillId="0" borderId="10" xfId="1" applyFont="1" applyBorder="1" applyAlignment="1">
      <alignment vertical="center"/>
    </xf>
    <xf numFmtId="0" fontId="9" fillId="0" borderId="10" xfId="0" applyNumberFormat="1" applyFont="1" applyBorder="1" applyAlignment="1">
      <alignment horizontal="left" vertical="top" wrapText="1"/>
    </xf>
    <xf numFmtId="0" fontId="9" fillId="0" borderId="9" xfId="0" applyNumberFormat="1" applyFont="1" applyBorder="1" applyAlignment="1">
      <alignment horizontal="center" vertical="center"/>
    </xf>
    <xf numFmtId="43" fontId="9" fillId="0" borderId="11" xfId="1" applyFont="1" applyBorder="1" applyAlignment="1">
      <alignment vertical="center"/>
    </xf>
    <xf numFmtId="43" fontId="9" fillId="0" borderId="12" xfId="1" applyFont="1" applyBorder="1" applyAlignment="1">
      <alignment vertical="center"/>
    </xf>
    <xf numFmtId="0" fontId="2" fillId="0" borderId="14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vertical="top"/>
    </xf>
    <xf numFmtId="0" fontId="2" fillId="0" borderId="19" xfId="0" applyNumberFormat="1" applyFont="1" applyBorder="1" applyAlignment="1">
      <alignment vertical="top"/>
    </xf>
    <xf numFmtId="0" fontId="2" fillId="0" borderId="13" xfId="0" quotePrefix="1" applyNumberFormat="1" applyFont="1" applyBorder="1" applyAlignment="1">
      <alignment vertical="top"/>
    </xf>
    <xf numFmtId="165" fontId="2" fillId="0" borderId="29" xfId="1" applyNumberFormat="1" applyFont="1" applyBorder="1" applyAlignment="1">
      <alignment vertical="top"/>
    </xf>
    <xf numFmtId="43" fontId="3" fillId="0" borderId="11" xfId="1" applyFont="1" applyBorder="1"/>
    <xf numFmtId="43" fontId="2" fillId="0" borderId="2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3" fillId="0" borderId="15" xfId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top"/>
    </xf>
    <xf numFmtId="0" fontId="10" fillId="0" borderId="10" xfId="0" applyNumberFormat="1" applyFont="1" applyBorder="1" applyAlignment="1">
      <alignment horizontal="left" vertical="top" wrapText="1"/>
    </xf>
    <xf numFmtId="43" fontId="3" fillId="0" borderId="24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3" borderId="9" xfId="1" applyFont="1" applyFill="1" applyBorder="1"/>
    <xf numFmtId="43" fontId="2" fillId="0" borderId="29" xfId="1" applyNumberFormat="1" applyFont="1" applyBorder="1" applyAlignment="1">
      <alignment vertical="top"/>
    </xf>
    <xf numFmtId="0" fontId="2" fillId="0" borderId="48" xfId="0" quotePrefix="1" applyNumberFormat="1" applyFont="1" applyBorder="1" applyAlignment="1">
      <alignment vertical="top"/>
    </xf>
    <xf numFmtId="43" fontId="9" fillId="0" borderId="12" xfId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top"/>
    </xf>
    <xf numFmtId="0" fontId="3" fillId="0" borderId="1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43" fontId="9" fillId="0" borderId="15" xfId="1" applyFont="1" applyBorder="1" applyAlignment="1">
      <alignment vertical="center"/>
    </xf>
    <xf numFmtId="43" fontId="9" fillId="0" borderId="49" xfId="1" applyFont="1" applyBorder="1" applyAlignment="1">
      <alignment vertical="center"/>
    </xf>
    <xf numFmtId="43" fontId="9" fillId="0" borderId="50" xfId="1" applyFont="1" applyBorder="1" applyAlignment="1">
      <alignment vertical="center"/>
    </xf>
    <xf numFmtId="43" fontId="2" fillId="0" borderId="9" xfId="1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top"/>
    </xf>
    <xf numFmtId="43" fontId="2" fillId="0" borderId="24" xfId="1" applyNumberFormat="1" applyFont="1" applyBorder="1" applyAlignment="1">
      <alignment vertical="top"/>
    </xf>
    <xf numFmtId="43" fontId="2" fillId="0" borderId="33" xfId="1" applyNumberFormat="1" applyFont="1" applyBorder="1" applyAlignment="1">
      <alignment vertical="top" shrinkToFit="1"/>
    </xf>
    <xf numFmtId="164" fontId="2" fillId="0" borderId="12" xfId="1" applyNumberFormat="1" applyFont="1" applyBorder="1" applyAlignment="1">
      <alignment vertical="top" shrinkToFit="1"/>
    </xf>
    <xf numFmtId="43" fontId="2" fillId="0" borderId="11" xfId="1" applyNumberFormat="1" applyFont="1" applyBorder="1" applyAlignment="1">
      <alignment vertical="top" shrinkToFit="1"/>
    </xf>
    <xf numFmtId="0" fontId="2" fillId="0" borderId="27" xfId="0" applyNumberFormat="1" applyFont="1" applyBorder="1" applyAlignment="1">
      <alignment horizontal="center" vertical="top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10" fillId="0" borderId="10" xfId="0" applyNumberFormat="1" applyFont="1" applyBorder="1" applyAlignment="1">
      <alignment horizontal="left" vertical="top"/>
    </xf>
    <xf numFmtId="0" fontId="3" fillId="0" borderId="9" xfId="0" quotePrefix="1" applyNumberFormat="1" applyFont="1" applyBorder="1" applyAlignment="1">
      <alignment vertical="top"/>
    </xf>
    <xf numFmtId="0" fontId="9" fillId="0" borderId="15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top"/>
    </xf>
    <xf numFmtId="43" fontId="9" fillId="0" borderId="14" xfId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shrinkToFit="1"/>
    </xf>
    <xf numFmtId="43" fontId="2" fillId="0" borderId="13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2" fillId="0" borderId="27" xfId="1" applyFont="1" applyBorder="1" applyAlignment="1">
      <alignment horizontal="center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0" fontId="7" fillId="0" borderId="0" xfId="0" applyNumberFormat="1" applyFont="1" applyAlignment="1">
      <alignment horizontal="left" shrinkToFit="1"/>
    </xf>
    <xf numFmtId="0" fontId="8" fillId="0" borderId="0" xfId="0" applyNumberFormat="1" applyFont="1" applyBorder="1" applyAlignment="1">
      <alignment horizontal="left"/>
    </xf>
    <xf numFmtId="43" fontId="9" fillId="0" borderId="9" xfId="1" applyFont="1" applyBorder="1" applyAlignment="1">
      <alignment horizontal="center" vertical="center"/>
    </xf>
    <xf numFmtId="0" fontId="3" fillId="0" borderId="33" xfId="0" applyNumberFormat="1" applyFont="1" applyBorder="1"/>
    <xf numFmtId="0" fontId="3" fillId="0" borderId="11" xfId="0" applyNumberFormat="1" applyFont="1" applyBorder="1"/>
    <xf numFmtId="0" fontId="3" fillId="0" borderId="8" xfId="0" applyNumberFormat="1" applyFont="1" applyBorder="1"/>
    <xf numFmtId="0" fontId="2" fillId="0" borderId="12" xfId="0" quotePrefix="1" applyNumberFormat="1" applyFont="1" applyBorder="1" applyAlignment="1">
      <alignment vertical="top"/>
    </xf>
    <xf numFmtId="0" fontId="2" fillId="0" borderId="48" xfId="0" applyNumberFormat="1" applyFont="1" applyBorder="1" applyAlignment="1">
      <alignment vertical="center"/>
    </xf>
    <xf numFmtId="0" fontId="2" fillId="0" borderId="48" xfId="0" applyNumberFormat="1" applyFont="1" applyBorder="1" applyAlignment="1">
      <alignment horizontal="center" vertical="center" shrinkToFit="1"/>
    </xf>
    <xf numFmtId="0" fontId="2" fillId="0" borderId="48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shrinkToFit="1"/>
    </xf>
    <xf numFmtId="0" fontId="2" fillId="0" borderId="51" xfId="0" applyNumberFormat="1" applyFont="1" applyBorder="1" applyAlignment="1">
      <alignment horizontal="center" vertical="top" shrinkToFit="1"/>
    </xf>
    <xf numFmtId="0" fontId="2" fillId="0" borderId="52" xfId="0" applyNumberFormat="1" applyFont="1" applyBorder="1" applyAlignment="1">
      <alignment horizontal="center" vertical="top" shrinkToFit="1"/>
    </xf>
    <xf numFmtId="43" fontId="3" fillId="0" borderId="11" xfId="1" applyFont="1" applyBorder="1" applyAlignment="1">
      <alignment horizontal="right"/>
    </xf>
    <xf numFmtId="43" fontId="3" fillId="0" borderId="10" xfId="1" applyFont="1" applyBorder="1" applyAlignment="1">
      <alignment horizontal="right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left" vertical="top"/>
    </xf>
    <xf numFmtId="0" fontId="3" fillId="0" borderId="5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3" fontId="3" fillId="0" borderId="2" xfId="1" applyFont="1" applyBorder="1"/>
    <xf numFmtId="43" fontId="3" fillId="0" borderId="9" xfId="1" applyFont="1" applyFill="1" applyBorder="1"/>
    <xf numFmtId="43" fontId="3" fillId="0" borderId="10" xfId="1" applyFont="1" applyFill="1" applyBorder="1"/>
    <xf numFmtId="43" fontId="3" fillId="0" borderId="16" xfId="1" applyFont="1" applyBorder="1" applyAlignment="1">
      <alignment horizontal="center" vertical="center"/>
    </xf>
    <xf numFmtId="43" fontId="2" fillId="0" borderId="2" xfId="1" applyFont="1" applyBorder="1"/>
    <xf numFmtId="0" fontId="2" fillId="0" borderId="28" xfId="0" applyNumberFormat="1" applyFont="1" applyBorder="1" applyAlignment="1">
      <alignment horizontal="center" vertical="top" shrinkToFit="1"/>
    </xf>
    <xf numFmtId="0" fontId="2" fillId="0" borderId="48" xfId="0" applyNumberFormat="1" applyFont="1" applyBorder="1" applyAlignment="1">
      <alignment vertical="center" shrinkToFit="1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 shrinkToFit="1"/>
    </xf>
    <xf numFmtId="0" fontId="8" fillId="0" borderId="11" xfId="0" applyNumberFormat="1" applyFont="1" applyBorder="1" applyAlignment="1">
      <alignment horizontal="center" shrinkToFit="1"/>
    </xf>
    <xf numFmtId="0" fontId="3" fillId="0" borderId="8" xfId="0" applyNumberFormat="1" applyFont="1" applyBorder="1" applyAlignment="1">
      <alignment horizontal="center" vertical="top"/>
    </xf>
    <xf numFmtId="0" fontId="3" fillId="0" borderId="8" xfId="0" applyNumberFormat="1" applyFont="1" applyBorder="1" applyAlignment="1">
      <alignment horizontal="left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43" fontId="3" fillId="3" borderId="8" xfId="1" applyFont="1" applyFill="1" applyBorder="1"/>
    <xf numFmtId="0" fontId="3" fillId="0" borderId="10" xfId="0" quotePrefix="1" applyNumberFormat="1" applyFont="1" applyBorder="1" applyAlignment="1">
      <alignment horizontal="left" vertical="top" wrapText="1"/>
    </xf>
    <xf numFmtId="0" fontId="9" fillId="0" borderId="10" xfId="0" quotePrefix="1" applyNumberFormat="1" applyFont="1" applyBorder="1" applyAlignment="1">
      <alignment horizontal="left" vertical="center" wrapText="1"/>
    </xf>
    <xf numFmtId="43" fontId="3" fillId="3" borderId="2" xfId="1" applyFont="1" applyFill="1" applyBorder="1"/>
    <xf numFmtId="0" fontId="9" fillId="0" borderId="10" xfId="0" quotePrefix="1" applyNumberFormat="1" applyFont="1" applyBorder="1" applyAlignment="1">
      <alignment horizontal="left" vertical="top" wrapText="1"/>
    </xf>
    <xf numFmtId="0" fontId="9" fillId="0" borderId="10" xfId="0" quotePrefix="1" applyNumberFormat="1" applyFont="1" applyBorder="1" applyAlignment="1">
      <alignment horizontal="left" vertical="top" wrapText="1" shrinkToFit="1"/>
    </xf>
    <xf numFmtId="0" fontId="9" fillId="0" borderId="10" xfId="0" quotePrefix="1" applyNumberFormat="1" applyFont="1" applyBorder="1" applyAlignment="1">
      <alignment horizontal="left" vertical="top"/>
    </xf>
    <xf numFmtId="0" fontId="9" fillId="0" borderId="17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top" wrapText="1" shrinkToFit="1"/>
    </xf>
    <xf numFmtId="43" fontId="9" fillId="0" borderId="17" xfId="1" applyFont="1" applyBorder="1" applyAlignment="1">
      <alignment horizontal="center" vertical="center"/>
    </xf>
    <xf numFmtId="0" fontId="3" fillId="0" borderId="10" xfId="0" quotePrefix="1" applyNumberFormat="1" applyFont="1" applyBorder="1" applyAlignment="1">
      <alignment horizontal="left" vertical="top"/>
    </xf>
    <xf numFmtId="43" fontId="3" fillId="0" borderId="2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2" fillId="0" borderId="10" xfId="1" applyFont="1" applyBorder="1" applyAlignment="1">
      <alignment horizontal="center"/>
    </xf>
    <xf numFmtId="0" fontId="3" fillId="0" borderId="9" xfId="0" quotePrefix="1" applyNumberFormat="1" applyFont="1" applyBorder="1" applyAlignment="1">
      <alignment horizontal="left" vertical="top"/>
    </xf>
    <xf numFmtId="0" fontId="2" fillId="0" borderId="9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shrinkToFit="1"/>
    </xf>
    <xf numFmtId="0" fontId="8" fillId="0" borderId="9" xfId="0" applyNumberFormat="1" applyFont="1" applyBorder="1" applyAlignment="1">
      <alignment horizontal="center" shrinkToFit="1"/>
    </xf>
    <xf numFmtId="0" fontId="8" fillId="0" borderId="14" xfId="0" applyNumberFormat="1" applyFont="1" applyBorder="1" applyAlignment="1">
      <alignment horizontal="center" shrinkToFit="1"/>
    </xf>
    <xf numFmtId="0" fontId="2" fillId="0" borderId="13" xfId="0" applyNumberFormat="1" applyFont="1" applyBorder="1" applyAlignment="1">
      <alignment horizontal="center" vertical="top" shrinkToFit="1"/>
    </xf>
    <xf numFmtId="0" fontId="2" fillId="0" borderId="14" xfId="0" applyNumberFormat="1" applyFont="1" applyBorder="1" applyAlignment="1">
      <alignment horizontal="center" vertical="top" shrinkToFit="1"/>
    </xf>
    <xf numFmtId="0" fontId="2" fillId="0" borderId="9" xfId="0" applyNumberFormat="1" applyFont="1" applyBorder="1" applyAlignment="1">
      <alignment horizontal="left" vertical="top"/>
    </xf>
    <xf numFmtId="0" fontId="3" fillId="0" borderId="9" xfId="0" quotePrefix="1" applyNumberFormat="1" applyFont="1" applyBorder="1" applyAlignment="1">
      <alignment horizontal="left" vertical="top" wrapText="1"/>
    </xf>
    <xf numFmtId="43" fontId="9" fillId="0" borderId="9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3" fillId="0" borderId="26" xfId="1" applyFont="1" applyBorder="1" applyAlignment="1">
      <alignment horizontal="center"/>
    </xf>
    <xf numFmtId="0" fontId="2" fillId="0" borderId="0" xfId="0" applyNumberFormat="1" applyFont="1" applyBorder="1" applyAlignment="1">
      <alignment horizontal="left" shrinkToFit="1"/>
    </xf>
    <xf numFmtId="0" fontId="2" fillId="0" borderId="0" xfId="0" applyNumberFormat="1" applyFont="1" applyAlignment="1">
      <alignment horizontal="left" vertical="center" shrinkToFit="1"/>
    </xf>
    <xf numFmtId="0" fontId="8" fillId="0" borderId="0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left" shrinkToFit="1"/>
    </xf>
    <xf numFmtId="43" fontId="3" fillId="0" borderId="9" xfId="1" quotePrefix="1" applyFont="1" applyBorder="1" applyAlignment="1">
      <alignment vertical="center"/>
    </xf>
    <xf numFmtId="164" fontId="2" fillId="0" borderId="9" xfId="1" applyNumberFormat="1" applyFont="1" applyBorder="1" applyAlignment="1">
      <alignment vertical="top" shrinkToFit="1"/>
    </xf>
    <xf numFmtId="43" fontId="2" fillId="0" borderId="13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left" shrinkToFit="1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0" fontId="9" fillId="0" borderId="54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vertical="top"/>
    </xf>
    <xf numFmtId="0" fontId="3" fillId="0" borderId="21" xfId="0" applyNumberFormat="1" applyFont="1" applyBorder="1" applyAlignment="1">
      <alignment horizontal="center" vertical="top"/>
    </xf>
    <xf numFmtId="0" fontId="3" fillId="0" borderId="22" xfId="0" applyNumberFormat="1" applyFont="1" applyBorder="1" applyAlignment="1">
      <alignment horizontal="center" vertical="top"/>
    </xf>
    <xf numFmtId="0" fontId="3" fillId="0" borderId="41" xfId="0" applyNumberFormat="1" applyFont="1" applyBorder="1" applyAlignment="1">
      <alignment horizontal="center" vertical="top"/>
    </xf>
    <xf numFmtId="0" fontId="3" fillId="0" borderId="42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43" fontId="3" fillId="0" borderId="36" xfId="1" applyFont="1" applyFill="1" applyBorder="1" applyAlignment="1">
      <alignment horizontal="left"/>
    </xf>
    <xf numFmtId="43" fontId="3" fillId="0" borderId="37" xfId="1" applyFont="1" applyFill="1" applyBorder="1" applyAlignment="1">
      <alignment horizontal="left"/>
    </xf>
    <xf numFmtId="43" fontId="3" fillId="0" borderId="38" xfId="1" applyFont="1" applyFill="1" applyBorder="1" applyAlignment="1">
      <alignment horizontal="left"/>
    </xf>
    <xf numFmtId="0" fontId="3" fillId="0" borderId="30" xfId="0" applyNumberFormat="1" applyFont="1" applyBorder="1" applyAlignment="1">
      <alignment horizontal="right" vertical="top"/>
    </xf>
    <xf numFmtId="0" fontId="3" fillId="0" borderId="31" xfId="0" applyNumberFormat="1" applyFont="1" applyBorder="1" applyAlignment="1">
      <alignment horizontal="right" vertical="top"/>
    </xf>
    <xf numFmtId="0" fontId="3" fillId="0" borderId="32" xfId="0" applyNumberFormat="1" applyFont="1" applyBorder="1" applyAlignment="1">
      <alignment horizontal="right" vertical="top"/>
    </xf>
    <xf numFmtId="43" fontId="2" fillId="0" borderId="27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28" xfId="1" applyFont="1" applyBorder="1" applyAlignment="1">
      <alignment horizontal="center"/>
    </xf>
    <xf numFmtId="43" fontId="3" fillId="0" borderId="30" xfId="1" applyFont="1" applyBorder="1" applyAlignment="1">
      <alignment horizontal="center"/>
    </xf>
    <xf numFmtId="43" fontId="3" fillId="0" borderId="31" xfId="1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0" fontId="3" fillId="0" borderId="13" xfId="0" applyNumberFormat="1" applyFont="1" applyBorder="1" applyAlignment="1">
      <alignment horizontal="right" vertical="top"/>
    </xf>
    <xf numFmtId="0" fontId="3" fillId="0" borderId="19" xfId="0" applyNumberFormat="1" applyFont="1" applyBorder="1" applyAlignment="1">
      <alignment horizontal="right" vertical="top"/>
    </xf>
    <xf numFmtId="0" fontId="3" fillId="0" borderId="14" xfId="0" applyNumberFormat="1" applyFont="1" applyBorder="1" applyAlignment="1">
      <alignment horizontal="right" vertical="top"/>
    </xf>
    <xf numFmtId="43" fontId="2" fillId="2" borderId="44" xfId="1" applyFont="1" applyFill="1" applyBorder="1" applyAlignment="1">
      <alignment horizontal="center"/>
    </xf>
    <xf numFmtId="43" fontId="2" fillId="2" borderId="45" xfId="1" applyFont="1" applyFill="1" applyBorder="1" applyAlignment="1">
      <alignment horizontal="center"/>
    </xf>
    <xf numFmtId="43" fontId="2" fillId="2" borderId="46" xfId="1" applyFont="1" applyFill="1" applyBorder="1" applyAlignment="1">
      <alignment horizontal="center"/>
    </xf>
    <xf numFmtId="43" fontId="3" fillId="0" borderId="27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28" xfId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43" fontId="3" fillId="0" borderId="13" xfId="1" applyFont="1" applyBorder="1" applyAlignment="1">
      <alignment horizontal="center"/>
    </xf>
    <xf numFmtId="43" fontId="3" fillId="0" borderId="19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top"/>
    </xf>
    <xf numFmtId="0" fontId="3" fillId="0" borderId="23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43" fontId="3" fillId="0" borderId="36" xfId="1" applyFont="1" applyBorder="1" applyAlignment="1">
      <alignment horizontal="center"/>
    </xf>
    <xf numFmtId="43" fontId="3" fillId="0" borderId="37" xfId="1" applyFont="1" applyBorder="1" applyAlignment="1">
      <alignment horizontal="center"/>
    </xf>
    <xf numFmtId="43" fontId="3" fillId="0" borderId="38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23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2" fillId="0" borderId="13" xfId="0" applyNumberFormat="1" applyFont="1" applyBorder="1" applyAlignment="1">
      <alignment horizontal="center" vertical="top"/>
    </xf>
    <xf numFmtId="0" fontId="2" fillId="0" borderId="19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0" fontId="2" fillId="0" borderId="13" xfId="0" quotePrefix="1" applyNumberFormat="1" applyFont="1" applyBorder="1" applyAlignment="1">
      <alignment horizontal="left" vertical="top"/>
    </xf>
    <xf numFmtId="0" fontId="2" fillId="0" borderId="19" xfId="0" applyNumberFormat="1" applyFont="1" applyBorder="1" applyAlignment="1">
      <alignment horizontal="left" vertical="top"/>
    </xf>
    <xf numFmtId="0" fontId="2" fillId="0" borderId="14" xfId="0" applyNumberFormat="1" applyFont="1" applyBorder="1" applyAlignment="1">
      <alignment horizontal="left" vertical="top"/>
    </xf>
    <xf numFmtId="43" fontId="2" fillId="0" borderId="13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2" fillId="0" borderId="13" xfId="0" applyNumberFormat="1" applyFont="1" applyBorder="1" applyAlignment="1">
      <alignment horizontal="left" vertical="top"/>
    </xf>
    <xf numFmtId="0" fontId="2" fillId="0" borderId="3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vertical="center"/>
    </xf>
    <xf numFmtId="0" fontId="2" fillId="0" borderId="39" xfId="0" applyNumberFormat="1" applyFont="1" applyBorder="1" applyAlignment="1">
      <alignment horizontal="center" vertical="center" shrinkToFit="1"/>
    </xf>
    <xf numFmtId="0" fontId="2" fillId="0" borderId="35" xfId="0" applyNumberFormat="1" applyFont="1" applyBorder="1" applyAlignment="1">
      <alignment horizontal="center" vertical="center" shrinkToFit="1"/>
    </xf>
    <xf numFmtId="0" fontId="2" fillId="0" borderId="40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39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left" vertical="top" shrinkToFit="1"/>
    </xf>
    <xf numFmtId="0" fontId="5" fillId="0" borderId="31" xfId="0" applyNumberFormat="1" applyFont="1" applyBorder="1" applyAlignment="1">
      <alignment horizontal="left" vertical="top" shrinkToFit="1"/>
    </xf>
    <xf numFmtId="0" fontId="5" fillId="0" borderId="32" xfId="0" applyNumberFormat="1" applyFont="1" applyBorder="1" applyAlignment="1">
      <alignment horizontal="left" vertical="top" shrinkToFit="1"/>
    </xf>
    <xf numFmtId="43" fontId="3" fillId="0" borderId="24" xfId="1" applyFont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3" fillId="0" borderId="26" xfId="1" applyFont="1" applyBorder="1" applyAlignment="1">
      <alignment horizontal="center"/>
    </xf>
    <xf numFmtId="0" fontId="2" fillId="0" borderId="0" xfId="0" applyNumberFormat="1" applyFont="1" applyBorder="1" applyAlignment="1">
      <alignment horizontal="left" shrinkToFit="1"/>
    </xf>
    <xf numFmtId="0" fontId="4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vertical="center" shrinkToFit="1"/>
    </xf>
    <xf numFmtId="43" fontId="3" fillId="0" borderId="0" xfId="1" applyFont="1" applyFill="1" applyBorder="1" applyAlignment="1">
      <alignment horizontal="left"/>
    </xf>
    <xf numFmtId="0" fontId="2" fillId="0" borderId="42" xfId="0" applyNumberFormat="1" applyFont="1" applyBorder="1" applyAlignment="1">
      <alignment horizontal="center" vertical="top"/>
    </xf>
    <xf numFmtId="43" fontId="3" fillId="0" borderId="20" xfId="1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43" fontId="3" fillId="0" borderId="22" xfId="1" applyFont="1" applyBorder="1" applyAlignment="1">
      <alignment horizontal="center"/>
    </xf>
    <xf numFmtId="43" fontId="2" fillId="0" borderId="44" xfId="1" applyNumberFormat="1" applyFont="1" applyBorder="1" applyAlignment="1">
      <alignment horizontal="center" vertical="top"/>
    </xf>
    <xf numFmtId="43" fontId="2" fillId="0" borderId="45" xfId="1" applyNumberFormat="1" applyFont="1" applyBorder="1" applyAlignment="1">
      <alignment horizontal="center" vertical="top"/>
    </xf>
    <xf numFmtId="43" fontId="2" fillId="0" borderId="46" xfId="1" applyNumberFormat="1" applyFont="1" applyBorder="1" applyAlignment="1">
      <alignment horizontal="center" vertical="top"/>
    </xf>
    <xf numFmtId="43" fontId="3" fillId="0" borderId="0" xfId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2" fillId="0" borderId="18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5" fillId="0" borderId="13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top"/>
    </xf>
    <xf numFmtId="43" fontId="2" fillId="0" borderId="31" xfId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0" fontId="2" fillId="0" borderId="42" xfId="0" applyNumberFormat="1" applyFont="1" applyBorder="1" applyAlignment="1">
      <alignment horizontal="left" shrinkToFit="1"/>
    </xf>
    <xf numFmtId="0" fontId="2" fillId="0" borderId="41" xfId="0" applyNumberFormat="1" applyFont="1" applyBorder="1" applyAlignment="1">
      <alignment horizontal="center" vertical="center" shrinkToFit="1"/>
    </xf>
    <xf numFmtId="0" fontId="2" fillId="0" borderId="42" xfId="0" applyNumberFormat="1" applyFont="1" applyBorder="1" applyAlignment="1">
      <alignment horizontal="center" vertical="center" shrinkToFit="1"/>
    </xf>
    <xf numFmtId="0" fontId="2" fillId="0" borderId="43" xfId="0" applyNumberFormat="1" applyFont="1" applyBorder="1" applyAlignment="1">
      <alignment horizontal="center" vertical="center" shrinkToFit="1"/>
    </xf>
    <xf numFmtId="0" fontId="2" fillId="0" borderId="33" xfId="0" applyNumberFormat="1" applyFont="1" applyBorder="1" applyAlignment="1">
      <alignment horizontal="center" vertical="center" shrinkToFit="1"/>
    </xf>
    <xf numFmtId="0" fontId="2" fillId="0" borderId="47" xfId="0" applyNumberFormat="1" applyFont="1" applyBorder="1" applyAlignment="1">
      <alignment horizontal="center" vertical="center" shrinkToFit="1"/>
    </xf>
    <xf numFmtId="43" fontId="2" fillId="3" borderId="54" xfId="1" applyFont="1" applyFill="1" applyBorder="1" applyAlignment="1">
      <alignment horizontal="center"/>
    </xf>
    <xf numFmtId="43" fontId="2" fillId="3" borderId="55" xfId="1" applyFont="1" applyFill="1" applyBorder="1" applyAlignment="1">
      <alignment horizontal="center"/>
    </xf>
    <xf numFmtId="43" fontId="2" fillId="3" borderId="53" xfId="1" applyFont="1" applyFill="1" applyBorder="1" applyAlignment="1">
      <alignment horizontal="center"/>
    </xf>
    <xf numFmtId="43" fontId="2" fillId="3" borderId="54" xfId="1" applyFont="1" applyFill="1" applyBorder="1" applyAlignment="1">
      <alignment horizontal="center" vertical="center"/>
    </xf>
    <xf numFmtId="43" fontId="2" fillId="3" borderId="53" xfId="1" applyFont="1" applyFill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top" shrinkToFit="1"/>
    </xf>
    <xf numFmtId="0" fontId="2" fillId="0" borderId="4" xfId="0" applyNumberFormat="1" applyFont="1" applyBorder="1" applyAlignment="1">
      <alignment horizontal="center" vertical="top" shrinkToFit="1"/>
    </xf>
    <xf numFmtId="0" fontId="2" fillId="0" borderId="6" xfId="0" applyNumberFormat="1" applyFont="1" applyBorder="1" applyAlignment="1">
      <alignment horizontal="center" vertical="top" shrinkToFit="1"/>
    </xf>
    <xf numFmtId="0" fontId="2" fillId="0" borderId="7" xfId="0" applyNumberFormat="1" applyFont="1" applyBorder="1" applyAlignment="1">
      <alignment horizontal="center" vertical="top" shrinkToFit="1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43" fontId="3" fillId="0" borderId="11" xfId="1" applyFont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left" shrinkToFit="1"/>
    </xf>
    <xf numFmtId="0" fontId="7" fillId="0" borderId="1" xfId="0" applyNumberFormat="1" applyFont="1" applyBorder="1" applyAlignment="1">
      <alignment horizontal="left" shrinkToFi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 shrinkToFit="1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shrinkToFit="1"/>
    </xf>
    <xf numFmtId="43" fontId="3" fillId="0" borderId="10" xfId="1" applyFont="1" applyBorder="1" applyAlignment="1">
      <alignment horizontal="center" vertical="center"/>
    </xf>
    <xf numFmtId="43" fontId="3" fillId="0" borderId="10" xfId="1" applyFont="1" applyFill="1" applyBorder="1" applyAlignment="1">
      <alignment horizontal="center"/>
    </xf>
    <xf numFmtId="43" fontId="9" fillId="0" borderId="16" xfId="1" applyFont="1" applyBorder="1" applyAlignment="1">
      <alignment horizontal="center" vertical="center"/>
    </xf>
    <xf numFmtId="43" fontId="9" fillId="0" borderId="15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shrinkToFit="1"/>
    </xf>
    <xf numFmtId="43" fontId="3" fillId="0" borderId="1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54" xfId="0" applyNumberFormat="1" applyFont="1" applyBorder="1" applyAlignment="1">
      <alignment horizontal="center" shrinkToFit="1"/>
    </xf>
    <xf numFmtId="0" fontId="2" fillId="0" borderId="53" xfId="0" applyNumberFormat="1" applyFont="1" applyBorder="1" applyAlignment="1">
      <alignment horizontal="center" shrinkToFit="1"/>
    </xf>
    <xf numFmtId="43" fontId="3" fillId="0" borderId="17" xfId="1" applyFont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2" fillId="0" borderId="54" xfId="0" applyNumberFormat="1" applyFont="1" applyBorder="1" applyAlignment="1">
      <alignment horizontal="center" vertical="center" shrinkToFit="1"/>
    </xf>
    <xf numFmtId="0" fontId="2" fillId="0" borderId="53" xfId="0" applyNumberFormat="1" applyFont="1" applyBorder="1" applyAlignment="1">
      <alignment horizontal="center" vertical="center" shrinkToFit="1"/>
    </xf>
    <xf numFmtId="43" fontId="3" fillId="0" borderId="51" xfId="1" applyFont="1" applyBorder="1" applyAlignment="1">
      <alignment horizontal="center" vertical="center"/>
    </xf>
    <xf numFmtId="43" fontId="3" fillId="0" borderId="52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43" fontId="2" fillId="3" borderId="19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43" fontId="3" fillId="0" borderId="16" xfId="1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top"/>
    </xf>
    <xf numFmtId="43" fontId="2" fillId="0" borderId="44" xfId="1" applyFont="1" applyBorder="1" applyAlignment="1">
      <alignment horizontal="center" vertical="top"/>
    </xf>
    <xf numFmtId="43" fontId="2" fillId="0" borderId="45" xfId="1" applyFont="1" applyBorder="1" applyAlignment="1">
      <alignment horizontal="center" vertical="top"/>
    </xf>
    <xf numFmtId="43" fontId="2" fillId="0" borderId="46" xfId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2" fillId="0" borderId="19" xfId="0" quotePrefix="1" applyNumberFormat="1" applyFont="1" applyBorder="1" applyAlignment="1">
      <alignment horizontal="left" vertical="top"/>
    </xf>
    <xf numFmtId="0" fontId="2" fillId="0" borderId="14" xfId="0" quotePrefix="1" applyNumberFormat="1" applyFont="1" applyBorder="1" applyAlignment="1">
      <alignment horizontal="left" vertical="top"/>
    </xf>
    <xf numFmtId="0" fontId="2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483577</xdr:colOff>
      <xdr:row>113</xdr:row>
      <xdr:rowOff>67408</xdr:rowOff>
    </xdr:from>
    <xdr:to>
      <xdr:col>1</xdr:col>
      <xdr:colOff>606669</xdr:colOff>
      <xdr:row>113</xdr:row>
      <xdr:rowOff>155331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D76047-4E2D-4EAB-9489-03E4EC4E4199}"/>
            </a:ext>
          </a:extLst>
        </xdr:cNvPr>
        <xdr:cNvSpPr txBox="1"/>
      </xdr:nvSpPr>
      <xdr:spPr>
        <a:xfrm>
          <a:off x="921727" y="32776258"/>
          <a:ext cx="123092" cy="87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404815</xdr:colOff>
      <xdr:row>92</xdr:row>
      <xdr:rowOff>23812</xdr:rowOff>
    </xdr:from>
    <xdr:to>
      <xdr:col>1</xdr:col>
      <xdr:colOff>785815</xdr:colOff>
      <xdr:row>92</xdr:row>
      <xdr:rowOff>293688</xdr:rowOff>
    </xdr:to>
    <xdr:sp macro="" textlink="">
      <xdr:nvSpPr>
        <xdr:cNvPr id="3" name="Flowchart: Extract 2">
          <a:extLst>
            <a:ext uri="{FF2B5EF4-FFF2-40B4-BE49-F238E27FC236}">
              <a16:creationId xmlns:a16="http://schemas.microsoft.com/office/drawing/2014/main" id="{6F4263A7-B043-488F-B2E2-E43093FB3730}"/>
            </a:ext>
          </a:extLst>
        </xdr:cNvPr>
        <xdr:cNvSpPr/>
      </xdr:nvSpPr>
      <xdr:spPr>
        <a:xfrm rot="16200000">
          <a:off x="898527" y="24523700"/>
          <a:ext cx="269876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</xdr:col>
      <xdr:colOff>388940</xdr:colOff>
      <xdr:row>92</xdr:row>
      <xdr:rowOff>523874</xdr:rowOff>
    </xdr:from>
    <xdr:to>
      <xdr:col>1</xdr:col>
      <xdr:colOff>769940</xdr:colOff>
      <xdr:row>93</xdr:row>
      <xdr:rowOff>261937</xdr:rowOff>
    </xdr:to>
    <xdr:sp macro="" textlink="">
      <xdr:nvSpPr>
        <xdr:cNvPr id="4" name="Flowchart: Extract 3">
          <a:extLst>
            <a:ext uri="{FF2B5EF4-FFF2-40B4-BE49-F238E27FC236}">
              <a16:creationId xmlns:a16="http://schemas.microsoft.com/office/drawing/2014/main" id="{E3F47E06-A3C3-4414-86BC-F99ABDD3CA52}"/>
            </a:ext>
          </a:extLst>
        </xdr:cNvPr>
        <xdr:cNvSpPr/>
      </xdr:nvSpPr>
      <xdr:spPr>
        <a:xfrm rot="16200000">
          <a:off x="881858" y="25024556"/>
          <a:ext cx="271463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  <a:p>
          <a:pPr algn="l"/>
          <a:endParaRPr lang="th-TH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l"/>
          <a:endParaRPr lang="th-TH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388940</xdr:colOff>
      <xdr:row>95</xdr:row>
      <xdr:rowOff>47624</xdr:rowOff>
    </xdr:from>
    <xdr:to>
      <xdr:col>1</xdr:col>
      <xdr:colOff>769940</xdr:colOff>
      <xdr:row>95</xdr:row>
      <xdr:rowOff>317500</xdr:rowOff>
    </xdr:to>
    <xdr:sp macro="" textlink="">
      <xdr:nvSpPr>
        <xdr:cNvPr id="5" name="Flowchart: Extract 4">
          <a:extLst>
            <a:ext uri="{FF2B5EF4-FFF2-40B4-BE49-F238E27FC236}">
              <a16:creationId xmlns:a16="http://schemas.microsoft.com/office/drawing/2014/main" id="{DA57F11E-EB84-446A-B727-F605EAD69A55}"/>
            </a:ext>
          </a:extLst>
        </xdr:cNvPr>
        <xdr:cNvSpPr/>
      </xdr:nvSpPr>
      <xdr:spPr>
        <a:xfrm rot="16200000">
          <a:off x="882652" y="26147712"/>
          <a:ext cx="269876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1</xdr:col>
      <xdr:colOff>388940</xdr:colOff>
      <xdr:row>94</xdr:row>
      <xdr:rowOff>47624</xdr:rowOff>
    </xdr:from>
    <xdr:to>
      <xdr:col>1</xdr:col>
      <xdr:colOff>769940</xdr:colOff>
      <xdr:row>94</xdr:row>
      <xdr:rowOff>317500</xdr:rowOff>
    </xdr:to>
    <xdr:sp macro="" textlink="">
      <xdr:nvSpPr>
        <xdr:cNvPr id="6" name="Flowchart: Extract 5">
          <a:extLst>
            <a:ext uri="{FF2B5EF4-FFF2-40B4-BE49-F238E27FC236}">
              <a16:creationId xmlns:a16="http://schemas.microsoft.com/office/drawing/2014/main" id="{9390C1FE-A71C-4CCA-A8F7-4E755643AEEC}"/>
            </a:ext>
          </a:extLst>
        </xdr:cNvPr>
        <xdr:cNvSpPr/>
      </xdr:nvSpPr>
      <xdr:spPr>
        <a:xfrm rot="16200000">
          <a:off x="882652" y="25614312"/>
          <a:ext cx="269876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</xdr:col>
      <xdr:colOff>388940</xdr:colOff>
      <xdr:row>96</xdr:row>
      <xdr:rowOff>47624</xdr:rowOff>
    </xdr:from>
    <xdr:to>
      <xdr:col>1</xdr:col>
      <xdr:colOff>769940</xdr:colOff>
      <xdr:row>96</xdr:row>
      <xdr:rowOff>317500</xdr:rowOff>
    </xdr:to>
    <xdr:sp macro="" textlink="">
      <xdr:nvSpPr>
        <xdr:cNvPr id="7" name="Flowchart: Extract 6">
          <a:extLst>
            <a:ext uri="{FF2B5EF4-FFF2-40B4-BE49-F238E27FC236}">
              <a16:creationId xmlns:a16="http://schemas.microsoft.com/office/drawing/2014/main" id="{1EC57081-67D5-4569-B6A1-2D98849C68D0}"/>
            </a:ext>
          </a:extLst>
        </xdr:cNvPr>
        <xdr:cNvSpPr/>
      </xdr:nvSpPr>
      <xdr:spPr>
        <a:xfrm rot="16200000">
          <a:off x="882652" y="26947812"/>
          <a:ext cx="269876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1</xdr:col>
      <xdr:colOff>388940</xdr:colOff>
      <xdr:row>97</xdr:row>
      <xdr:rowOff>47624</xdr:rowOff>
    </xdr:from>
    <xdr:to>
      <xdr:col>1</xdr:col>
      <xdr:colOff>769940</xdr:colOff>
      <xdr:row>97</xdr:row>
      <xdr:rowOff>317500</xdr:rowOff>
    </xdr:to>
    <xdr:sp macro="" textlink="">
      <xdr:nvSpPr>
        <xdr:cNvPr id="8" name="Flowchart: Extract 7">
          <a:extLst>
            <a:ext uri="{FF2B5EF4-FFF2-40B4-BE49-F238E27FC236}">
              <a16:creationId xmlns:a16="http://schemas.microsoft.com/office/drawing/2014/main" id="{67EDB0DA-150D-44DB-915A-0E672C9D8A61}"/>
            </a:ext>
          </a:extLst>
        </xdr:cNvPr>
        <xdr:cNvSpPr/>
      </xdr:nvSpPr>
      <xdr:spPr>
        <a:xfrm rot="16200000">
          <a:off x="882652" y="27747912"/>
          <a:ext cx="269876" cy="381000"/>
        </a:xfrm>
        <a:prstGeom prst="flowChartExtra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1</xdr:col>
      <xdr:colOff>912812</xdr:colOff>
      <xdr:row>140</xdr:row>
      <xdr:rowOff>484186</xdr:rowOff>
    </xdr:from>
    <xdr:to>
      <xdr:col>1</xdr:col>
      <xdr:colOff>1254124</xdr:colOff>
      <xdr:row>142</xdr:row>
      <xdr:rowOff>15874</xdr:rowOff>
    </xdr:to>
    <xdr:sp macro="" textlink="">
      <xdr:nvSpPr>
        <xdr:cNvPr id="9" name="Pentagon 8">
          <a:extLst>
            <a:ext uri="{FF2B5EF4-FFF2-40B4-BE49-F238E27FC236}">
              <a16:creationId xmlns:a16="http://schemas.microsoft.com/office/drawing/2014/main" id="{0FAE4B89-110E-4E1D-9148-AA47C0238724}"/>
            </a:ext>
          </a:extLst>
        </xdr:cNvPr>
        <xdr:cNvSpPr/>
      </xdr:nvSpPr>
      <xdr:spPr>
        <a:xfrm>
          <a:off x="1350962" y="40279636"/>
          <a:ext cx="341312" cy="331788"/>
        </a:xfrm>
        <a:prstGeom prst="pentagon">
          <a:avLst/>
        </a:prstGeom>
        <a:solidFill>
          <a:schemeClr val="bg1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666750</xdr:colOff>
      <xdr:row>225</xdr:row>
      <xdr:rowOff>31750</xdr:rowOff>
    </xdr:from>
    <xdr:to>
      <xdr:col>1</xdr:col>
      <xdr:colOff>754062</xdr:colOff>
      <xdr:row>225</xdr:row>
      <xdr:rowOff>285750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DB72B92-8ED7-4ABF-84DD-BA03A209DCA9}"/>
            </a:ext>
          </a:extLst>
        </xdr:cNvPr>
        <xdr:cNvCxnSpPr/>
      </xdr:nvCxnSpPr>
      <xdr:spPr>
        <a:xfrm flipH="1">
          <a:off x="1104900" y="62953900"/>
          <a:ext cx="87312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793750</xdr:colOff>
      <xdr:row>42</xdr:row>
      <xdr:rowOff>190500</xdr:rowOff>
    </xdr:from>
    <xdr:to>
      <xdr:col>1</xdr:col>
      <xdr:colOff>1135062</xdr:colOff>
      <xdr:row>43</xdr:row>
      <xdr:rowOff>254000</xdr:rowOff>
    </xdr:to>
    <xdr:sp macro="" textlink="">
      <xdr:nvSpPr>
        <xdr:cNvPr id="13" name="Pentagon 12">
          <a:extLst>
            <a:ext uri="{FF2B5EF4-FFF2-40B4-BE49-F238E27FC236}">
              <a16:creationId xmlns:a16="http://schemas.microsoft.com/office/drawing/2014/main" id="{B6E45F41-FC21-45FD-B201-4D30ED91CD3E}"/>
            </a:ext>
          </a:extLst>
        </xdr:cNvPr>
        <xdr:cNvSpPr/>
      </xdr:nvSpPr>
      <xdr:spPr>
        <a:xfrm>
          <a:off x="1230313" y="11207750"/>
          <a:ext cx="341312" cy="333375"/>
        </a:xfrm>
        <a:prstGeom prst="pentagon">
          <a:avLst/>
        </a:prstGeom>
        <a:solidFill>
          <a:schemeClr val="bg1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2492375</xdr:colOff>
      <xdr:row>43</xdr:row>
      <xdr:rowOff>214313</xdr:rowOff>
    </xdr:from>
    <xdr:to>
      <xdr:col>1</xdr:col>
      <xdr:colOff>2833687</xdr:colOff>
      <xdr:row>44</xdr:row>
      <xdr:rowOff>277813</xdr:rowOff>
    </xdr:to>
    <xdr:sp macro="" textlink="">
      <xdr:nvSpPr>
        <xdr:cNvPr id="14" name="Pentagon 13">
          <a:extLst>
            <a:ext uri="{FF2B5EF4-FFF2-40B4-BE49-F238E27FC236}">
              <a16:creationId xmlns:a16="http://schemas.microsoft.com/office/drawing/2014/main" id="{EAE90678-8CCD-44DA-821E-BDF7AF39E9EA}"/>
            </a:ext>
          </a:extLst>
        </xdr:cNvPr>
        <xdr:cNvSpPr/>
      </xdr:nvSpPr>
      <xdr:spPr>
        <a:xfrm>
          <a:off x="2928938" y="11501438"/>
          <a:ext cx="341312" cy="333375"/>
        </a:xfrm>
        <a:prstGeom prst="pentagon">
          <a:avLst/>
        </a:prstGeom>
        <a:solidFill>
          <a:schemeClr val="bg1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1262063</xdr:colOff>
      <xdr:row>252</xdr:row>
      <xdr:rowOff>55562</xdr:rowOff>
    </xdr:from>
    <xdr:to>
      <xdr:col>1</xdr:col>
      <xdr:colOff>1349375</xdr:colOff>
      <xdr:row>252</xdr:row>
      <xdr:rowOff>309562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C056929-542C-4BC8-BDCF-5B19AD8E76AC}"/>
            </a:ext>
          </a:extLst>
        </xdr:cNvPr>
        <xdr:cNvCxnSpPr/>
      </xdr:nvCxnSpPr>
      <xdr:spPr>
        <a:xfrm flipH="1">
          <a:off x="1698626" y="70739000"/>
          <a:ext cx="87312" cy="25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1262063</xdr:colOff>
      <xdr:row>253</xdr:row>
      <xdr:rowOff>23810</xdr:rowOff>
    </xdr:from>
    <xdr:to>
      <xdr:col>1</xdr:col>
      <xdr:colOff>1349375</xdr:colOff>
      <xdr:row>253</xdr:row>
      <xdr:rowOff>239710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F262D8C-D23D-4C2B-8940-952F8F889D97}"/>
            </a:ext>
          </a:extLst>
        </xdr:cNvPr>
        <xdr:cNvCxnSpPr/>
      </xdr:nvCxnSpPr>
      <xdr:spPr>
        <a:xfrm flipH="1">
          <a:off x="1698626" y="70977123"/>
          <a:ext cx="87312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topLeftCell="A39" zoomScaleNormal="100" zoomScaleSheetLayoutView="100" workbookViewId="0">
      <selection activeCell="B23" sqref="B23"/>
    </sheetView>
  </sheetViews>
  <sheetFormatPr defaultColWidth="9" defaultRowHeight="17.25"/>
  <cols>
    <col min="1" max="1" width="8.42578125" style="21" customWidth="1"/>
    <col min="2" max="2" width="38.42578125" style="21" customWidth="1"/>
    <col min="3" max="3" width="6.85546875" style="21" customWidth="1"/>
    <col min="4" max="4" width="9" style="21"/>
    <col min="5" max="5" width="8.28515625" style="21" customWidth="1"/>
    <col min="6" max="9" width="9" style="21"/>
    <col min="10" max="10" width="7.140625" style="21" customWidth="1"/>
    <col min="11" max="11" width="12.5703125" style="21" customWidth="1"/>
    <col min="12" max="16384" width="9" style="21"/>
  </cols>
  <sheetData>
    <row r="1" spans="1:11" ht="30.75">
      <c r="A1" s="273" t="s">
        <v>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24">
      <c r="A2" s="274" t="s">
        <v>51</v>
      </c>
      <c r="B2" s="274"/>
      <c r="C2" s="274"/>
      <c r="D2" s="274"/>
      <c r="E2" s="274"/>
      <c r="F2" s="2"/>
      <c r="G2" s="3"/>
      <c r="H2" s="3"/>
      <c r="I2" s="3"/>
      <c r="J2" s="3"/>
      <c r="K2" s="18" t="s">
        <v>10</v>
      </c>
    </row>
    <row r="3" spans="1:11" ht="24">
      <c r="A3" s="274" t="s">
        <v>52</v>
      </c>
      <c r="B3" s="274"/>
      <c r="C3" s="274"/>
      <c r="D3" s="274"/>
      <c r="E3" s="274"/>
      <c r="F3" s="274"/>
      <c r="G3" s="274"/>
      <c r="H3" s="274"/>
      <c r="I3" s="274"/>
      <c r="J3" s="3"/>
      <c r="K3" s="3"/>
    </row>
    <row r="4" spans="1:11" ht="24">
      <c r="A4" s="274" t="s">
        <v>53</v>
      </c>
      <c r="B4" s="274"/>
      <c r="C4" s="274"/>
      <c r="D4" s="274"/>
      <c r="E4" s="274"/>
      <c r="F4" s="2"/>
      <c r="G4" s="3"/>
      <c r="H4" s="3"/>
      <c r="I4" s="3"/>
      <c r="J4" s="3"/>
      <c r="K4" s="3"/>
    </row>
    <row r="5" spans="1:11" ht="24">
      <c r="A5" s="274" t="s">
        <v>31</v>
      </c>
      <c r="B5" s="274"/>
      <c r="C5" s="274"/>
      <c r="D5" s="274"/>
      <c r="E5" s="274"/>
      <c r="F5" s="2"/>
      <c r="G5" s="3"/>
      <c r="H5" s="3"/>
      <c r="I5" s="3"/>
      <c r="J5" s="3"/>
      <c r="K5" s="3"/>
    </row>
    <row r="6" spans="1:11" ht="24.75" thickBot="1">
      <c r="A6" s="272" t="s">
        <v>54</v>
      </c>
      <c r="B6" s="272"/>
      <c r="C6" s="272"/>
      <c r="D6" s="272"/>
      <c r="E6" s="109"/>
      <c r="F6" s="20"/>
      <c r="G6" s="4"/>
      <c r="H6" s="4"/>
      <c r="I6" s="4"/>
      <c r="J6" s="4"/>
      <c r="K6" s="3"/>
    </row>
    <row r="7" spans="1:11" ht="21" customHeight="1" thickTop="1">
      <c r="A7" s="252" t="s">
        <v>0</v>
      </c>
      <c r="B7" s="254" t="s">
        <v>1</v>
      </c>
      <c r="C7" s="255"/>
      <c r="D7" s="255"/>
      <c r="E7" s="256"/>
      <c r="F7" s="254" t="s">
        <v>16</v>
      </c>
      <c r="G7" s="255"/>
      <c r="H7" s="256"/>
      <c r="I7" s="260" t="s">
        <v>6</v>
      </c>
      <c r="J7" s="261"/>
      <c r="K7" s="262"/>
    </row>
    <row r="8" spans="1:11" ht="21" customHeight="1" thickBot="1">
      <c r="A8" s="253"/>
      <c r="B8" s="257"/>
      <c r="C8" s="258"/>
      <c r="D8" s="258"/>
      <c r="E8" s="259"/>
      <c r="F8" s="257"/>
      <c r="G8" s="258"/>
      <c r="H8" s="259"/>
      <c r="I8" s="263"/>
      <c r="J8" s="264"/>
      <c r="K8" s="265"/>
    </row>
    <row r="9" spans="1:11" ht="24.75" thickTop="1">
      <c r="A9" s="19"/>
      <c r="B9" s="266" t="s">
        <v>9</v>
      </c>
      <c r="C9" s="267"/>
      <c r="D9" s="267"/>
      <c r="E9" s="268"/>
      <c r="F9" s="215"/>
      <c r="G9" s="216"/>
      <c r="H9" s="217"/>
      <c r="I9" s="269"/>
      <c r="J9" s="270"/>
      <c r="K9" s="271"/>
    </row>
    <row r="10" spans="1:11" ht="24">
      <c r="A10" s="70">
        <v>1</v>
      </c>
      <c r="B10" s="245" t="s">
        <v>33</v>
      </c>
      <c r="C10" s="246"/>
      <c r="D10" s="246"/>
      <c r="E10" s="247"/>
      <c r="F10" s="248">
        <v>1352811.84</v>
      </c>
      <c r="G10" s="249"/>
      <c r="H10" s="250"/>
      <c r="I10" s="230"/>
      <c r="J10" s="231"/>
      <c r="K10" s="232"/>
    </row>
    <row r="11" spans="1:11" ht="24">
      <c r="A11" s="71">
        <v>2</v>
      </c>
      <c r="B11" s="251" t="s">
        <v>55</v>
      </c>
      <c r="C11" s="246"/>
      <c r="D11" s="246"/>
      <c r="E11" s="247"/>
      <c r="F11" s="248">
        <v>135504.79999999999</v>
      </c>
      <c r="G11" s="249"/>
      <c r="H11" s="250"/>
      <c r="I11" s="230"/>
      <c r="J11" s="231"/>
      <c r="K11" s="232"/>
    </row>
    <row r="12" spans="1:11" ht="24">
      <c r="A12" s="14"/>
      <c r="B12" s="227"/>
      <c r="C12" s="228"/>
      <c r="D12" s="228"/>
      <c r="E12" s="229"/>
      <c r="F12" s="230"/>
      <c r="G12" s="231"/>
      <c r="H12" s="232"/>
      <c r="I12" s="230"/>
      <c r="J12" s="231"/>
      <c r="K12" s="232"/>
    </row>
    <row r="13" spans="1:11" ht="24">
      <c r="A13" s="7"/>
      <c r="B13" s="227"/>
      <c r="C13" s="228"/>
      <c r="D13" s="228"/>
      <c r="E13" s="229"/>
      <c r="F13" s="230"/>
      <c r="G13" s="231"/>
      <c r="H13" s="232"/>
      <c r="I13" s="230"/>
      <c r="J13" s="231"/>
      <c r="K13" s="232"/>
    </row>
    <row r="14" spans="1:11" ht="24">
      <c r="A14" s="7"/>
      <c r="B14" s="227"/>
      <c r="C14" s="228"/>
      <c r="D14" s="228"/>
      <c r="E14" s="229"/>
      <c r="F14" s="230"/>
      <c r="G14" s="231"/>
      <c r="H14" s="232"/>
      <c r="I14" s="230"/>
      <c r="J14" s="231"/>
      <c r="K14" s="232"/>
    </row>
    <row r="15" spans="1:11" ht="24">
      <c r="A15" s="7"/>
      <c r="B15" s="227"/>
      <c r="C15" s="228"/>
      <c r="D15" s="228"/>
      <c r="E15" s="229"/>
      <c r="F15" s="230"/>
      <c r="G15" s="231"/>
      <c r="H15" s="232"/>
      <c r="I15" s="230"/>
      <c r="J15" s="231"/>
      <c r="K15" s="232"/>
    </row>
    <row r="16" spans="1:11" ht="24">
      <c r="A16" s="7"/>
      <c r="B16" s="227"/>
      <c r="C16" s="228"/>
      <c r="D16" s="228"/>
      <c r="E16" s="229"/>
      <c r="F16" s="230"/>
      <c r="G16" s="231"/>
      <c r="H16" s="232"/>
      <c r="I16" s="230"/>
      <c r="J16" s="231"/>
      <c r="K16" s="232"/>
    </row>
    <row r="17" spans="1:11" ht="24">
      <c r="A17" s="7"/>
      <c r="B17" s="242"/>
      <c r="C17" s="243"/>
      <c r="D17" s="243"/>
      <c r="E17" s="244"/>
      <c r="F17" s="230"/>
      <c r="G17" s="231"/>
      <c r="H17" s="232"/>
      <c r="I17" s="230"/>
      <c r="J17" s="231"/>
      <c r="K17" s="232"/>
    </row>
    <row r="18" spans="1:11" ht="24">
      <c r="A18" s="7"/>
      <c r="B18" s="227"/>
      <c r="C18" s="228"/>
      <c r="D18" s="228"/>
      <c r="E18" s="229"/>
      <c r="F18" s="230"/>
      <c r="G18" s="231"/>
      <c r="H18" s="232"/>
      <c r="I18" s="230"/>
      <c r="J18" s="231"/>
      <c r="K18" s="232"/>
    </row>
    <row r="19" spans="1:11" ht="24.75" thickBot="1">
      <c r="A19" s="14"/>
      <c r="B19" s="233"/>
      <c r="C19" s="234"/>
      <c r="D19" s="234"/>
      <c r="E19" s="235"/>
      <c r="F19" s="236"/>
      <c r="G19" s="237"/>
      <c r="H19" s="238"/>
      <c r="I19" s="239"/>
      <c r="J19" s="240"/>
      <c r="K19" s="241"/>
    </row>
    <row r="20" spans="1:11" ht="24.75" thickTop="1">
      <c r="A20" s="120"/>
      <c r="B20" s="209" t="s">
        <v>112</v>
      </c>
      <c r="C20" s="210"/>
      <c r="D20" s="210"/>
      <c r="E20" s="211"/>
      <c r="F20" s="212">
        <f>F10+F11</f>
        <v>1488316.6400000001</v>
      </c>
      <c r="G20" s="213"/>
      <c r="H20" s="214"/>
      <c r="I20" s="215"/>
      <c r="J20" s="216"/>
      <c r="K20" s="217"/>
    </row>
    <row r="21" spans="1:11" ht="24.75" thickBot="1">
      <c r="A21" s="121"/>
      <c r="B21" s="218" t="s">
        <v>113</v>
      </c>
      <c r="C21" s="219"/>
      <c r="D21" s="219"/>
      <c r="E21" s="220"/>
      <c r="F21" s="221">
        <v>1488000</v>
      </c>
      <c r="G21" s="222"/>
      <c r="H21" s="223"/>
      <c r="I21" s="224"/>
      <c r="J21" s="225"/>
      <c r="K21" s="226"/>
    </row>
    <row r="22" spans="1:11" ht="25.5" thickTop="1" thickBot="1">
      <c r="A22" s="122"/>
      <c r="B22" s="203" t="s">
        <v>56</v>
      </c>
      <c r="C22" s="204"/>
      <c r="D22" s="204"/>
      <c r="E22" s="204"/>
      <c r="F22" s="204"/>
      <c r="G22" s="204"/>
      <c r="H22" s="205"/>
      <c r="I22" s="206" t="s">
        <v>11</v>
      </c>
      <c r="J22" s="207"/>
      <c r="K22" s="208"/>
    </row>
    <row r="23" spans="1:11" ht="18" thickTop="1">
      <c r="D23" s="22"/>
      <c r="G23" s="22"/>
    </row>
  </sheetData>
  <mergeCells count="51">
    <mergeCell ref="A6:D6"/>
    <mergeCell ref="A1:K1"/>
    <mergeCell ref="A2:E2"/>
    <mergeCell ref="A4:E4"/>
    <mergeCell ref="A5:E5"/>
    <mergeCell ref="A3:I3"/>
    <mergeCell ref="A7:A8"/>
    <mergeCell ref="B7:E8"/>
    <mergeCell ref="F7:H8"/>
    <mergeCell ref="I7:K8"/>
    <mergeCell ref="B9:E9"/>
    <mergeCell ref="F9:H9"/>
    <mergeCell ref="I9:K9"/>
    <mergeCell ref="B10:E10"/>
    <mergeCell ref="F10:H10"/>
    <mergeCell ref="I10:K10"/>
    <mergeCell ref="B11:E11"/>
    <mergeCell ref="F11:H11"/>
    <mergeCell ref="I11:K11"/>
    <mergeCell ref="B12:E12"/>
    <mergeCell ref="F12:H12"/>
    <mergeCell ref="I12:K12"/>
    <mergeCell ref="B13:E13"/>
    <mergeCell ref="F13:H13"/>
    <mergeCell ref="I13:K13"/>
    <mergeCell ref="B14:E14"/>
    <mergeCell ref="F14:H14"/>
    <mergeCell ref="I14:K14"/>
    <mergeCell ref="B15:E15"/>
    <mergeCell ref="F15:H15"/>
    <mergeCell ref="I15:K15"/>
    <mergeCell ref="B16:E16"/>
    <mergeCell ref="F16:H16"/>
    <mergeCell ref="I16:K16"/>
    <mergeCell ref="B17:E17"/>
    <mergeCell ref="F17:H17"/>
    <mergeCell ref="I17:K17"/>
    <mergeCell ref="B18:E18"/>
    <mergeCell ref="F18:H18"/>
    <mergeCell ref="I18:K18"/>
    <mergeCell ref="B19:E19"/>
    <mergeCell ref="F19:H19"/>
    <mergeCell ref="I19:K19"/>
    <mergeCell ref="B22:H22"/>
    <mergeCell ref="I22:K22"/>
    <mergeCell ref="B20:E20"/>
    <mergeCell ref="F20:H20"/>
    <mergeCell ref="I20:K20"/>
    <mergeCell ref="B21:E21"/>
    <mergeCell ref="F21:H21"/>
    <mergeCell ref="I21:K21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130" zoomScaleNormal="100" zoomScaleSheetLayoutView="130" workbookViewId="0">
      <selection activeCell="E23" sqref="E23"/>
    </sheetView>
  </sheetViews>
  <sheetFormatPr defaultColWidth="9.140625" defaultRowHeight="17.25"/>
  <cols>
    <col min="1" max="1" width="8.42578125" style="21" customWidth="1"/>
    <col min="2" max="2" width="21.140625" style="21" customWidth="1"/>
    <col min="3" max="3" width="9.5703125" style="21" customWidth="1"/>
    <col min="4" max="4" width="12.85546875" style="21" customWidth="1"/>
    <col min="5" max="5" width="17.85546875" style="21" customWidth="1"/>
    <col min="6" max="6" width="15.7109375" style="21" customWidth="1"/>
    <col min="7" max="8" width="9.140625" style="21"/>
    <col min="9" max="9" width="6.28515625" style="21" customWidth="1"/>
    <col min="10" max="10" width="9.140625" style="21"/>
    <col min="11" max="11" width="7.140625" style="21" customWidth="1"/>
    <col min="12" max="12" width="0.28515625" style="21" customWidth="1"/>
    <col min="13" max="13" width="9.140625" style="21" customWidth="1"/>
    <col min="14" max="16384" width="9.140625" style="21"/>
  </cols>
  <sheetData>
    <row r="1" spans="1:12" ht="30.75">
      <c r="A1" s="273" t="s">
        <v>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2" ht="24">
      <c r="A2" s="274" t="s">
        <v>51</v>
      </c>
      <c r="B2" s="274"/>
      <c r="C2" s="274"/>
      <c r="D2" s="274"/>
      <c r="E2" s="274"/>
      <c r="F2" s="40"/>
      <c r="G2" s="2"/>
      <c r="H2" s="3"/>
      <c r="I2" s="3"/>
      <c r="J2" s="32" t="s">
        <v>13</v>
      </c>
      <c r="K2" s="32"/>
      <c r="L2" s="32"/>
    </row>
    <row r="3" spans="1:12" ht="24">
      <c r="A3" s="274" t="s">
        <v>52</v>
      </c>
      <c r="B3" s="274"/>
      <c r="C3" s="274"/>
      <c r="D3" s="274"/>
      <c r="E3" s="274"/>
      <c r="F3" s="274"/>
      <c r="G3" s="274"/>
      <c r="H3" s="3"/>
      <c r="I3" s="3"/>
      <c r="J3" s="3"/>
      <c r="K3" s="3"/>
      <c r="L3" s="3"/>
    </row>
    <row r="4" spans="1:12" ht="24">
      <c r="A4" s="274" t="s">
        <v>57</v>
      </c>
      <c r="B4" s="274"/>
      <c r="C4" s="274"/>
      <c r="D4" s="274"/>
      <c r="E4" s="274"/>
      <c r="F4" s="40"/>
      <c r="G4" s="2"/>
      <c r="H4" s="3"/>
      <c r="I4" s="3"/>
      <c r="J4" s="3"/>
      <c r="K4" s="3"/>
      <c r="L4" s="3"/>
    </row>
    <row r="5" spans="1:12" ht="24">
      <c r="A5" s="274" t="s">
        <v>31</v>
      </c>
      <c r="B5" s="274"/>
      <c r="C5" s="274"/>
      <c r="D5" s="274"/>
      <c r="E5" s="274"/>
      <c r="F5" s="40"/>
      <c r="G5" s="2"/>
      <c r="H5" s="3"/>
      <c r="I5" s="3"/>
      <c r="J5" s="3"/>
      <c r="K5" s="3"/>
      <c r="L5" s="3"/>
    </row>
    <row r="6" spans="1:12" ht="24">
      <c r="A6" s="274" t="s">
        <v>114</v>
      </c>
      <c r="B6" s="274"/>
      <c r="C6" s="274"/>
      <c r="D6" s="274"/>
      <c r="E6" s="274"/>
      <c r="F6" s="40"/>
      <c r="G6" s="2"/>
      <c r="H6" s="3"/>
      <c r="I6" s="3"/>
      <c r="J6" s="3"/>
      <c r="K6" s="3"/>
      <c r="L6" s="3"/>
    </row>
    <row r="7" spans="1:12" ht="24.75" thickBot="1">
      <c r="A7" s="291" t="s">
        <v>115</v>
      </c>
      <c r="B7" s="291"/>
      <c r="C7" s="291"/>
      <c r="D7" s="291"/>
      <c r="E7" s="291"/>
      <c r="F7" s="41"/>
      <c r="G7" s="20"/>
      <c r="H7" s="4"/>
      <c r="I7" s="4"/>
      <c r="J7" s="4"/>
      <c r="K7" s="4"/>
      <c r="L7" s="3"/>
    </row>
    <row r="8" spans="1:12" ht="21" customHeight="1" thickTop="1">
      <c r="A8" s="252" t="s">
        <v>0</v>
      </c>
      <c r="B8" s="254" t="s">
        <v>1</v>
      </c>
      <c r="C8" s="255"/>
      <c r="D8" s="256"/>
      <c r="E8" s="295" t="s">
        <v>14</v>
      </c>
      <c r="F8" s="295" t="s">
        <v>15</v>
      </c>
      <c r="G8" s="255" t="s">
        <v>16</v>
      </c>
      <c r="H8" s="255"/>
      <c r="I8" s="256"/>
      <c r="J8" s="260" t="s">
        <v>6</v>
      </c>
      <c r="K8" s="261"/>
      <c r="L8" s="262"/>
    </row>
    <row r="9" spans="1:12" ht="21" customHeight="1" thickBot="1">
      <c r="A9" s="253"/>
      <c r="B9" s="292"/>
      <c r="C9" s="293"/>
      <c r="D9" s="294"/>
      <c r="E9" s="296"/>
      <c r="F9" s="296"/>
      <c r="G9" s="258"/>
      <c r="H9" s="258"/>
      <c r="I9" s="259"/>
      <c r="J9" s="263"/>
      <c r="K9" s="264"/>
      <c r="L9" s="265"/>
    </row>
    <row r="10" spans="1:12" ht="24.75" thickTop="1">
      <c r="A10" s="48">
        <v>1</v>
      </c>
      <c r="B10" s="74" t="s">
        <v>58</v>
      </c>
      <c r="C10" s="73"/>
      <c r="D10" s="73"/>
      <c r="E10" s="75">
        <v>1036558</v>
      </c>
      <c r="F10" s="47">
        <v>1.3050999999999999</v>
      </c>
      <c r="G10" s="289">
        <v>1352811.84</v>
      </c>
      <c r="H10" s="289"/>
      <c r="I10" s="290"/>
      <c r="J10" s="269"/>
      <c r="K10" s="270"/>
      <c r="L10" s="271"/>
    </row>
    <row r="11" spans="1:12" ht="24">
      <c r="A11" s="70"/>
      <c r="B11" s="72"/>
      <c r="C11" s="73"/>
      <c r="D11" s="69"/>
      <c r="E11" s="45"/>
      <c r="F11" s="189"/>
      <c r="G11" s="231"/>
      <c r="H11" s="231"/>
      <c r="I11" s="232"/>
      <c r="J11" s="230"/>
      <c r="K11" s="231"/>
      <c r="L11" s="232"/>
    </row>
    <row r="12" spans="1:12" ht="24">
      <c r="A12" s="12"/>
      <c r="B12" s="227"/>
      <c r="C12" s="228"/>
      <c r="D12" s="42"/>
      <c r="E12" s="45"/>
      <c r="F12" s="45"/>
      <c r="G12" s="231"/>
      <c r="H12" s="231"/>
      <c r="I12" s="232"/>
      <c r="J12" s="230"/>
      <c r="K12" s="231"/>
      <c r="L12" s="232"/>
    </row>
    <row r="13" spans="1:12" ht="24">
      <c r="A13" s="14"/>
      <c r="B13" s="227"/>
      <c r="C13" s="228"/>
      <c r="D13" s="42"/>
      <c r="E13" s="45"/>
      <c r="F13" s="45"/>
      <c r="G13" s="231"/>
      <c r="H13" s="231"/>
      <c r="I13" s="232"/>
      <c r="J13" s="230"/>
      <c r="K13" s="231"/>
      <c r="L13" s="232"/>
    </row>
    <row r="14" spans="1:12" ht="24">
      <c r="A14" s="7"/>
      <c r="B14" s="227"/>
      <c r="C14" s="228"/>
      <c r="D14" s="42"/>
      <c r="E14" s="45"/>
      <c r="F14" s="45"/>
      <c r="G14" s="231"/>
      <c r="H14" s="231"/>
      <c r="I14" s="232"/>
      <c r="J14" s="230"/>
      <c r="K14" s="231"/>
      <c r="L14" s="232"/>
    </row>
    <row r="15" spans="1:12" ht="24">
      <c r="A15" s="7"/>
      <c r="B15" s="287" t="s">
        <v>17</v>
      </c>
      <c r="C15" s="288"/>
      <c r="D15" s="42"/>
      <c r="E15" s="45"/>
      <c r="F15" s="45"/>
      <c r="G15" s="231"/>
      <c r="H15" s="231"/>
      <c r="I15" s="232"/>
      <c r="J15" s="230"/>
      <c r="K15" s="231"/>
      <c r="L15" s="232"/>
    </row>
    <row r="16" spans="1:12" ht="24">
      <c r="A16" s="7"/>
      <c r="B16" s="29" t="s">
        <v>18</v>
      </c>
      <c r="C16" s="44">
        <v>0</v>
      </c>
      <c r="D16" s="42"/>
      <c r="E16" s="45"/>
      <c r="F16" s="45"/>
      <c r="G16" s="231"/>
      <c r="H16" s="231"/>
      <c r="I16" s="232"/>
      <c r="J16" s="230"/>
      <c r="K16" s="231"/>
      <c r="L16" s="232"/>
    </row>
    <row r="17" spans="1:12" ht="24">
      <c r="A17" s="7"/>
      <c r="B17" s="29" t="s">
        <v>19</v>
      </c>
      <c r="C17" s="44">
        <v>0</v>
      </c>
      <c r="D17" s="43"/>
      <c r="E17" s="46"/>
      <c r="F17" s="46"/>
      <c r="G17" s="231"/>
      <c r="H17" s="231"/>
      <c r="I17" s="232"/>
      <c r="J17" s="230"/>
      <c r="K17" s="231"/>
      <c r="L17" s="232"/>
    </row>
    <row r="18" spans="1:12" ht="24">
      <c r="A18" s="7"/>
      <c r="B18" s="29" t="s">
        <v>20</v>
      </c>
      <c r="C18" s="44">
        <v>7</v>
      </c>
      <c r="D18" s="42"/>
      <c r="E18" s="45"/>
      <c r="F18" s="45"/>
      <c r="G18" s="231"/>
      <c r="H18" s="231"/>
      <c r="I18" s="232"/>
      <c r="J18" s="230"/>
      <c r="K18" s="231"/>
      <c r="L18" s="232"/>
    </row>
    <row r="19" spans="1:12" ht="24">
      <c r="A19" s="24"/>
      <c r="B19" s="30" t="s">
        <v>21</v>
      </c>
      <c r="C19" s="44">
        <v>7</v>
      </c>
      <c r="D19" s="27"/>
      <c r="E19" s="28"/>
      <c r="F19" s="23"/>
      <c r="G19" s="277"/>
      <c r="H19" s="278"/>
      <c r="I19" s="279"/>
      <c r="J19" s="277"/>
      <c r="K19" s="278"/>
      <c r="L19" s="279"/>
    </row>
    <row r="20" spans="1:12" ht="24.75" thickBot="1">
      <c r="A20" s="1"/>
      <c r="B20" s="285" t="s">
        <v>116</v>
      </c>
      <c r="C20" s="285"/>
      <c r="D20" s="285"/>
      <c r="E20" s="285"/>
      <c r="F20" s="286"/>
      <c r="G20" s="280">
        <v>1352811.84</v>
      </c>
      <c r="H20" s="281"/>
      <c r="I20" s="282"/>
      <c r="J20" s="283"/>
      <c r="K20" s="283"/>
      <c r="L20" s="283"/>
    </row>
    <row r="21" spans="1:12" ht="24.75" thickTop="1">
      <c r="A21" s="1"/>
      <c r="B21" s="26" t="s">
        <v>22</v>
      </c>
      <c r="C21" s="26" t="s">
        <v>24</v>
      </c>
      <c r="D21" s="26" t="s">
        <v>25</v>
      </c>
      <c r="E21" s="25"/>
      <c r="F21" s="25"/>
      <c r="G21" s="284"/>
      <c r="H21" s="284"/>
      <c r="I21" s="284"/>
      <c r="J21" s="225"/>
      <c r="K21" s="225"/>
      <c r="L21" s="225"/>
    </row>
    <row r="22" spans="1:12" ht="24.75" thickBot="1">
      <c r="A22" s="1"/>
      <c r="B22" s="26" t="s">
        <v>23</v>
      </c>
      <c r="C22" s="26" t="s">
        <v>24</v>
      </c>
      <c r="D22" s="26" t="s">
        <v>26</v>
      </c>
      <c r="E22" s="276" t="s">
        <v>117</v>
      </c>
      <c r="F22" s="276"/>
      <c r="G22" s="276"/>
      <c r="H22" s="276"/>
      <c r="I22" s="276"/>
      <c r="J22" s="275" t="s">
        <v>11</v>
      </c>
      <c r="K22" s="275"/>
      <c r="L22" s="275"/>
    </row>
    <row r="23" spans="1:12" ht="18" thickTop="1">
      <c r="D23" s="22"/>
      <c r="H23" s="22"/>
    </row>
  </sheetData>
  <mergeCells count="44">
    <mergeCell ref="A6:E6"/>
    <mergeCell ref="A1:L1"/>
    <mergeCell ref="A2:E2"/>
    <mergeCell ref="A4:E4"/>
    <mergeCell ref="A5:E5"/>
    <mergeCell ref="A3:G3"/>
    <mergeCell ref="A7:E7"/>
    <mergeCell ref="A8:A9"/>
    <mergeCell ref="B8:D9"/>
    <mergeCell ref="E8:E9"/>
    <mergeCell ref="F8:F9"/>
    <mergeCell ref="J8:L9"/>
    <mergeCell ref="G10:I10"/>
    <mergeCell ref="J10:L10"/>
    <mergeCell ref="G11:I11"/>
    <mergeCell ref="J11:L11"/>
    <mergeCell ref="G8:I9"/>
    <mergeCell ref="B12:C12"/>
    <mergeCell ref="G12:I12"/>
    <mergeCell ref="J12:L12"/>
    <mergeCell ref="B13:C13"/>
    <mergeCell ref="G13:I13"/>
    <mergeCell ref="J13:L13"/>
    <mergeCell ref="B14:C14"/>
    <mergeCell ref="G14:I14"/>
    <mergeCell ref="J14:L14"/>
    <mergeCell ref="B15:C15"/>
    <mergeCell ref="G15:I15"/>
    <mergeCell ref="J15:L15"/>
    <mergeCell ref="G16:I16"/>
    <mergeCell ref="J16:L16"/>
    <mergeCell ref="G17:I17"/>
    <mergeCell ref="J17:L17"/>
    <mergeCell ref="G18:I18"/>
    <mergeCell ref="J18:L18"/>
    <mergeCell ref="J22:L22"/>
    <mergeCell ref="E22:I22"/>
    <mergeCell ref="G19:I19"/>
    <mergeCell ref="J19:L19"/>
    <mergeCell ref="G20:I20"/>
    <mergeCell ref="J20:L20"/>
    <mergeCell ref="G21:I21"/>
    <mergeCell ref="J21:L21"/>
    <mergeCell ref="B20:F20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abSelected="1" view="pageBreakPreview" zoomScale="120" zoomScaleNormal="100" zoomScaleSheetLayoutView="120" workbookViewId="0">
      <selection activeCell="A275" sqref="A275:XFD303"/>
    </sheetView>
  </sheetViews>
  <sheetFormatPr defaultColWidth="9.140625" defaultRowHeight="17.25"/>
  <cols>
    <col min="1" max="1" width="5.7109375" style="21" customWidth="1"/>
    <col min="2" max="2" width="38.42578125" style="21" customWidth="1"/>
    <col min="3" max="3" width="8.7109375" style="21" customWidth="1"/>
    <col min="4" max="4" width="8.5703125" style="21" customWidth="1"/>
    <col min="5" max="5" width="11.7109375" style="21" customWidth="1"/>
    <col min="6" max="7" width="11.140625" style="21" customWidth="1"/>
    <col min="8" max="8" width="11.28515625" style="21" customWidth="1"/>
    <col min="9" max="9" width="9.140625" style="21"/>
    <col min="10" max="10" width="9.85546875" style="21" customWidth="1"/>
    <col min="11" max="16384" width="9.140625" style="21"/>
  </cols>
  <sheetData>
    <row r="1" spans="1:10" ht="21.75">
      <c r="A1" s="36"/>
      <c r="B1" s="36"/>
      <c r="C1" s="36"/>
      <c r="D1" s="314"/>
      <c r="E1" s="314"/>
      <c r="F1" s="36"/>
      <c r="G1" s="36"/>
      <c r="H1" s="36"/>
      <c r="I1" s="36"/>
      <c r="J1" s="37" t="s">
        <v>12</v>
      </c>
    </row>
    <row r="2" spans="1:10" ht="21.75">
      <c r="A2" s="36" t="s">
        <v>60</v>
      </c>
      <c r="B2" s="36"/>
      <c r="C2" s="36"/>
      <c r="D2" s="118"/>
      <c r="E2" s="118"/>
      <c r="F2" s="36"/>
      <c r="G2" s="36"/>
      <c r="H2" s="36"/>
      <c r="I2" s="36"/>
      <c r="J2" s="36"/>
    </row>
    <row r="3" spans="1:10" ht="21.75">
      <c r="A3" s="315" t="s">
        <v>27</v>
      </c>
      <c r="B3" s="315"/>
      <c r="C3" s="117"/>
      <c r="D3" s="117"/>
      <c r="E3" s="117"/>
      <c r="F3" s="33"/>
      <c r="G3" s="34"/>
      <c r="H3" s="34"/>
      <c r="I3" s="34"/>
      <c r="J3" s="37"/>
    </row>
    <row r="4" spans="1:10" ht="21.75">
      <c r="A4" s="316" t="s">
        <v>61</v>
      </c>
      <c r="B4" s="316"/>
      <c r="C4" s="39"/>
      <c r="D4" s="316" t="s">
        <v>28</v>
      </c>
      <c r="E4" s="316"/>
      <c r="F4" s="39"/>
      <c r="G4" s="39"/>
      <c r="H4" s="35"/>
      <c r="I4" s="35"/>
      <c r="J4" s="35"/>
    </row>
    <row r="5" spans="1:10" ht="24">
      <c r="A5" s="317" t="s">
        <v>0</v>
      </c>
      <c r="B5" s="310" t="s">
        <v>1</v>
      </c>
      <c r="C5" s="310" t="s">
        <v>2</v>
      </c>
      <c r="D5" s="320" t="s">
        <v>3</v>
      </c>
      <c r="E5" s="321" t="s">
        <v>4</v>
      </c>
      <c r="F5" s="321"/>
      <c r="G5" s="310" t="s">
        <v>5</v>
      </c>
      <c r="H5" s="310"/>
      <c r="I5" s="303" t="s">
        <v>29</v>
      </c>
      <c r="J5" s="304"/>
    </row>
    <row r="6" spans="1:10" ht="18.75" customHeight="1">
      <c r="A6" s="318"/>
      <c r="B6" s="319"/>
      <c r="C6" s="309"/>
      <c r="D6" s="317"/>
      <c r="E6" s="38" t="s">
        <v>7</v>
      </c>
      <c r="F6" s="38" t="s">
        <v>8</v>
      </c>
      <c r="G6" s="38" t="s">
        <v>7</v>
      </c>
      <c r="H6" s="38" t="s">
        <v>8</v>
      </c>
      <c r="I6" s="305" t="s">
        <v>30</v>
      </c>
      <c r="J6" s="306"/>
    </row>
    <row r="7" spans="1:10" ht="18.75" customHeight="1">
      <c r="A7" s="124"/>
      <c r="B7" s="125" t="s">
        <v>46</v>
      </c>
      <c r="C7" s="125"/>
      <c r="D7" s="126"/>
      <c r="E7" s="127"/>
      <c r="F7" s="127"/>
      <c r="G7" s="127"/>
      <c r="H7" s="127"/>
      <c r="I7" s="128"/>
      <c r="J7" s="129"/>
    </row>
    <row r="8" spans="1:10" ht="24">
      <c r="A8" s="12">
        <v>1</v>
      </c>
      <c r="B8" s="123" t="s">
        <v>58</v>
      </c>
      <c r="C8" s="108"/>
      <c r="D8" s="108"/>
      <c r="E8" s="76"/>
      <c r="F8" s="76"/>
      <c r="G8" s="76"/>
      <c r="H8" s="76"/>
      <c r="I8" s="311"/>
      <c r="J8" s="311"/>
    </row>
    <row r="9" spans="1:10" ht="24">
      <c r="A9" s="7">
        <v>1.1000000000000001</v>
      </c>
      <c r="B9" s="57" t="s">
        <v>34</v>
      </c>
      <c r="C9" s="58"/>
      <c r="D9" s="58"/>
      <c r="E9" s="59"/>
      <c r="F9" s="59"/>
      <c r="G9" s="60"/>
      <c r="H9" s="61"/>
      <c r="I9" s="312">
        <v>39975</v>
      </c>
      <c r="J9" s="312"/>
    </row>
    <row r="10" spans="1:10" ht="24">
      <c r="A10" s="12">
        <v>1.2</v>
      </c>
      <c r="B10" s="62" t="s">
        <v>38</v>
      </c>
      <c r="C10" s="58"/>
      <c r="D10" s="58"/>
      <c r="E10" s="59"/>
      <c r="F10" s="59"/>
      <c r="G10" s="63"/>
      <c r="H10" s="64"/>
      <c r="I10" s="313">
        <v>238020</v>
      </c>
      <c r="J10" s="313"/>
    </row>
    <row r="11" spans="1:10" ht="24">
      <c r="A11" s="12">
        <v>1.3</v>
      </c>
      <c r="B11" s="62" t="s">
        <v>35</v>
      </c>
      <c r="C11" s="58"/>
      <c r="D11" s="58"/>
      <c r="E11" s="59"/>
      <c r="F11" s="59"/>
      <c r="G11" s="63"/>
      <c r="H11" s="64"/>
      <c r="I11" s="324">
        <v>103840</v>
      </c>
      <c r="J11" s="325"/>
    </row>
    <row r="12" spans="1:10" ht="24">
      <c r="A12" s="12">
        <v>1.4</v>
      </c>
      <c r="B12" s="65" t="s">
        <v>36</v>
      </c>
      <c r="C12" s="58"/>
      <c r="D12" s="58"/>
      <c r="E12" s="63"/>
      <c r="F12" s="64"/>
      <c r="G12" s="63"/>
      <c r="H12" s="64"/>
      <c r="I12" s="326">
        <v>198310</v>
      </c>
      <c r="J12" s="326"/>
    </row>
    <row r="13" spans="1:10" ht="24">
      <c r="A13" s="14">
        <v>1.5</v>
      </c>
      <c r="B13" s="57" t="s">
        <v>62</v>
      </c>
      <c r="C13" s="66"/>
      <c r="D13" s="58"/>
      <c r="E13" s="59"/>
      <c r="F13" s="59"/>
      <c r="G13" s="63"/>
      <c r="H13" s="63"/>
      <c r="I13" s="322">
        <v>77052</v>
      </c>
      <c r="J13" s="322"/>
    </row>
    <row r="14" spans="1:10" ht="24">
      <c r="A14" s="7">
        <v>1.6</v>
      </c>
      <c r="B14" s="57" t="s">
        <v>47</v>
      </c>
      <c r="C14" s="66"/>
      <c r="D14" s="58"/>
      <c r="E14" s="59"/>
      <c r="F14" s="59"/>
      <c r="G14" s="67"/>
      <c r="H14" s="63"/>
      <c r="I14" s="322">
        <v>31615</v>
      </c>
      <c r="J14" s="322"/>
    </row>
    <row r="15" spans="1:10" ht="24">
      <c r="A15" s="12">
        <v>1.7</v>
      </c>
      <c r="B15" s="65" t="s">
        <v>48</v>
      </c>
      <c r="C15" s="66"/>
      <c r="D15" s="58"/>
      <c r="E15" s="119"/>
      <c r="F15" s="119"/>
      <c r="G15" s="59"/>
      <c r="H15" s="59"/>
      <c r="I15" s="322">
        <v>55220</v>
      </c>
      <c r="J15" s="322"/>
    </row>
    <row r="16" spans="1:10" ht="24">
      <c r="A16" s="12">
        <v>1.8</v>
      </c>
      <c r="B16" s="104" t="s">
        <v>63</v>
      </c>
      <c r="C16" s="66"/>
      <c r="D16" s="66"/>
      <c r="E16" s="68"/>
      <c r="F16" s="68"/>
      <c r="G16" s="64"/>
      <c r="H16" s="63"/>
      <c r="I16" s="307">
        <v>146558</v>
      </c>
      <c r="J16" s="308"/>
    </row>
    <row r="17" spans="1:10" ht="24">
      <c r="A17" s="7">
        <v>1.9</v>
      </c>
      <c r="B17" s="57" t="s">
        <v>37</v>
      </c>
      <c r="C17" s="17"/>
      <c r="D17" s="9"/>
      <c r="E17" s="52"/>
      <c r="F17" s="52"/>
      <c r="G17" s="60"/>
      <c r="H17" s="61"/>
      <c r="I17" s="312">
        <v>145968</v>
      </c>
      <c r="J17" s="312"/>
    </row>
    <row r="18" spans="1:10" ht="24">
      <c r="A18" s="7"/>
      <c r="B18" s="62"/>
      <c r="C18" s="17"/>
      <c r="D18" s="9"/>
      <c r="E18" s="52"/>
      <c r="F18" s="52"/>
      <c r="G18" s="63"/>
      <c r="H18" s="64"/>
      <c r="I18" s="313"/>
      <c r="J18" s="313"/>
    </row>
    <row r="19" spans="1:10" ht="24">
      <c r="A19" s="7"/>
      <c r="B19" s="57"/>
      <c r="C19" s="17"/>
      <c r="D19" s="9"/>
      <c r="E19" s="15"/>
      <c r="F19" s="11"/>
      <c r="G19" s="63"/>
      <c r="H19" s="63"/>
      <c r="I19" s="322"/>
      <c r="J19" s="322"/>
    </row>
    <row r="20" spans="1:10" ht="24">
      <c r="A20" s="7"/>
      <c r="B20" s="57"/>
      <c r="C20" s="17"/>
      <c r="D20" s="9"/>
      <c r="E20" s="15"/>
      <c r="F20" s="11"/>
      <c r="G20" s="63"/>
      <c r="H20" s="63"/>
      <c r="I20" s="139"/>
      <c r="J20" s="80"/>
    </row>
    <row r="21" spans="1:10" ht="24">
      <c r="A21" s="7"/>
      <c r="B21" s="57"/>
      <c r="C21" s="17"/>
      <c r="D21" s="9"/>
      <c r="E21" s="15"/>
      <c r="F21" s="11"/>
      <c r="G21" s="63"/>
      <c r="H21" s="63"/>
      <c r="I21" s="115"/>
      <c r="J21" s="80"/>
    </row>
    <row r="22" spans="1:10" ht="24">
      <c r="A22" s="7"/>
      <c r="B22" s="16"/>
      <c r="C22" s="17"/>
      <c r="D22" s="13"/>
      <c r="E22" s="15"/>
      <c r="F22" s="11"/>
      <c r="G22" s="63"/>
      <c r="H22" s="63"/>
      <c r="I22" s="322"/>
      <c r="J22" s="322"/>
    </row>
    <row r="23" spans="1:10" ht="24">
      <c r="A23" s="14"/>
      <c r="B23" s="16"/>
      <c r="C23" s="17"/>
      <c r="D23" s="9"/>
      <c r="E23" s="11"/>
      <c r="F23" s="137"/>
      <c r="G23" s="137"/>
      <c r="H23" s="137"/>
      <c r="I23" s="323"/>
      <c r="J23" s="323"/>
    </row>
    <row r="24" spans="1:10" ht="24">
      <c r="A24" s="14"/>
      <c r="B24" s="16"/>
      <c r="C24" s="17"/>
      <c r="D24" s="9"/>
      <c r="E24" s="11"/>
      <c r="F24" s="137"/>
      <c r="G24" s="138"/>
      <c r="H24" s="138"/>
      <c r="I24" s="323"/>
      <c r="J24" s="323"/>
    </row>
    <row r="25" spans="1:10" ht="24">
      <c r="A25" s="14"/>
      <c r="B25" s="16"/>
      <c r="C25" s="17"/>
      <c r="D25" s="9"/>
      <c r="E25" s="11"/>
      <c r="F25" s="11"/>
      <c r="G25" s="10"/>
      <c r="H25" s="10"/>
      <c r="I25" s="328"/>
      <c r="J25" s="328"/>
    </row>
    <row r="26" spans="1:10" ht="24">
      <c r="A26" s="14"/>
      <c r="B26" s="16"/>
      <c r="C26" s="17"/>
      <c r="D26" s="9"/>
      <c r="E26" s="11"/>
      <c r="F26" s="11"/>
      <c r="G26" s="10"/>
      <c r="H26" s="10"/>
      <c r="I26" s="328"/>
      <c r="J26" s="328"/>
    </row>
    <row r="27" spans="1:10" ht="24">
      <c r="A27" s="14"/>
      <c r="B27" s="16"/>
      <c r="C27" s="17"/>
      <c r="D27" s="9"/>
      <c r="E27" s="11"/>
      <c r="F27" s="11"/>
      <c r="G27" s="10"/>
      <c r="H27" s="10"/>
      <c r="I27" s="328"/>
      <c r="J27" s="328"/>
    </row>
    <row r="28" spans="1:10" ht="24">
      <c r="A28" s="14"/>
      <c r="B28" s="16"/>
      <c r="C28" s="17"/>
      <c r="D28" s="9"/>
      <c r="E28" s="76"/>
      <c r="F28" s="130"/>
      <c r="G28" s="131"/>
      <c r="H28" s="131"/>
      <c r="I28" s="328"/>
      <c r="J28" s="328"/>
    </row>
    <row r="29" spans="1:10" ht="24">
      <c r="A29" s="132"/>
      <c r="B29" s="133"/>
      <c r="C29" s="134"/>
      <c r="D29" s="135"/>
      <c r="E29" s="136"/>
      <c r="F29" s="140" t="s">
        <v>64</v>
      </c>
      <c r="G29" s="140"/>
      <c r="H29" s="140"/>
      <c r="I29" s="329">
        <f>SUM(I9+I10+I11+I12+I13+I14+I15+I16+I17)</f>
        <v>1036558</v>
      </c>
      <c r="J29" s="329"/>
    </row>
    <row r="30" spans="1:10" ht="21.75">
      <c r="A30" s="36"/>
      <c r="B30" s="36"/>
      <c r="C30" s="36"/>
      <c r="D30" s="314"/>
      <c r="E30" s="314"/>
      <c r="F30" s="36"/>
      <c r="G30" s="36"/>
      <c r="H30" s="36"/>
      <c r="I30" s="36"/>
      <c r="J30" s="37" t="s">
        <v>12</v>
      </c>
    </row>
    <row r="31" spans="1:10" ht="21.75">
      <c r="A31" s="36" t="s">
        <v>60</v>
      </c>
      <c r="B31" s="36"/>
      <c r="C31" s="36"/>
      <c r="D31" s="118"/>
      <c r="E31" s="118"/>
      <c r="F31" s="36"/>
      <c r="G31" s="36"/>
      <c r="H31" s="36"/>
      <c r="I31" s="36"/>
      <c r="J31" s="36"/>
    </row>
    <row r="32" spans="1:10" ht="21.75">
      <c r="A32" s="315" t="s">
        <v>27</v>
      </c>
      <c r="B32" s="315"/>
      <c r="C32" s="117"/>
      <c r="D32" s="117"/>
      <c r="E32" s="117"/>
      <c r="F32" s="33"/>
      <c r="G32" s="34"/>
      <c r="H32" s="34"/>
      <c r="I32" s="34"/>
      <c r="J32" s="37"/>
    </row>
    <row r="33" spans="1:10" ht="21.75">
      <c r="A33" s="316" t="s">
        <v>61</v>
      </c>
      <c r="B33" s="316"/>
      <c r="C33" s="39"/>
      <c r="D33" s="316" t="s">
        <v>28</v>
      </c>
      <c r="E33" s="316"/>
      <c r="F33" s="39"/>
      <c r="G33" s="39"/>
      <c r="H33" s="35"/>
      <c r="I33" s="35"/>
      <c r="J33" s="35"/>
    </row>
    <row r="34" spans="1:10" ht="24">
      <c r="A34" s="317" t="s">
        <v>0</v>
      </c>
      <c r="B34" s="309" t="s">
        <v>1</v>
      </c>
      <c r="C34" s="309" t="s">
        <v>2</v>
      </c>
      <c r="D34" s="317" t="s">
        <v>3</v>
      </c>
      <c r="E34" s="327" t="s">
        <v>4</v>
      </c>
      <c r="F34" s="327"/>
      <c r="G34" s="309" t="s">
        <v>5</v>
      </c>
      <c r="H34" s="309"/>
      <c r="I34" s="303" t="s">
        <v>29</v>
      </c>
      <c r="J34" s="304"/>
    </row>
    <row r="35" spans="1:10" ht="24">
      <c r="A35" s="318"/>
      <c r="B35" s="319"/>
      <c r="C35" s="309"/>
      <c r="D35" s="317"/>
      <c r="E35" s="38" t="s">
        <v>7</v>
      </c>
      <c r="F35" s="38" t="s">
        <v>8</v>
      </c>
      <c r="G35" s="38" t="s">
        <v>7</v>
      </c>
      <c r="H35" s="38" t="s">
        <v>8</v>
      </c>
      <c r="I35" s="305" t="s">
        <v>30</v>
      </c>
      <c r="J35" s="306"/>
    </row>
    <row r="36" spans="1:10" ht="24">
      <c r="A36" s="126">
        <v>1</v>
      </c>
      <c r="B36" s="142" t="s">
        <v>58</v>
      </c>
      <c r="C36" s="125"/>
      <c r="D36" s="126"/>
      <c r="E36" s="127"/>
      <c r="F36" s="127"/>
      <c r="G36" s="127"/>
      <c r="H36" s="127"/>
      <c r="I36" s="128"/>
      <c r="J36" s="129"/>
    </row>
    <row r="37" spans="1:10" ht="24">
      <c r="A37" s="143"/>
      <c r="B37" s="144"/>
      <c r="C37" s="102"/>
      <c r="D37" s="143"/>
      <c r="E37" s="145"/>
      <c r="F37" s="145"/>
      <c r="G37" s="145"/>
      <c r="H37" s="145"/>
      <c r="I37" s="101"/>
      <c r="J37" s="141"/>
    </row>
    <row r="38" spans="1:10" ht="24">
      <c r="A38" s="71">
        <v>1.1000000000000001</v>
      </c>
      <c r="B38" s="123" t="s">
        <v>34</v>
      </c>
      <c r="C38" s="108"/>
      <c r="D38" s="108"/>
      <c r="E38" s="76"/>
      <c r="F38" s="76"/>
      <c r="G38" s="76"/>
      <c r="H38" s="76"/>
      <c r="I38" s="311"/>
      <c r="J38" s="311"/>
    </row>
    <row r="39" spans="1:10" ht="24">
      <c r="A39" s="7"/>
      <c r="B39" s="57" t="s">
        <v>66</v>
      </c>
      <c r="C39" s="58">
        <v>28</v>
      </c>
      <c r="D39" s="66" t="s">
        <v>41</v>
      </c>
      <c r="E39" s="119"/>
      <c r="F39" s="119"/>
      <c r="G39" s="60">
        <v>100</v>
      </c>
      <c r="H39" s="60">
        <v>2800</v>
      </c>
      <c r="I39" s="313">
        <v>2800</v>
      </c>
      <c r="J39" s="313"/>
    </row>
    <row r="40" spans="1:10" ht="48">
      <c r="A40" s="12"/>
      <c r="B40" s="62" t="s">
        <v>65</v>
      </c>
      <c r="C40" s="58">
        <v>20</v>
      </c>
      <c r="D40" s="66" t="s">
        <v>41</v>
      </c>
      <c r="E40" s="119"/>
      <c r="F40" s="119"/>
      <c r="G40" s="60">
        <v>50</v>
      </c>
      <c r="H40" s="60">
        <v>1000</v>
      </c>
      <c r="I40" s="230">
        <v>1000</v>
      </c>
      <c r="J40" s="232"/>
    </row>
    <row r="41" spans="1:10" ht="48">
      <c r="A41" s="12"/>
      <c r="B41" s="62" t="s">
        <v>67</v>
      </c>
      <c r="C41" s="58">
        <v>150</v>
      </c>
      <c r="D41" s="66" t="s">
        <v>45</v>
      </c>
      <c r="E41" s="119"/>
      <c r="F41" s="119"/>
      <c r="G41" s="63">
        <v>25</v>
      </c>
      <c r="H41" s="60">
        <v>3750</v>
      </c>
      <c r="I41" s="313">
        <v>3750</v>
      </c>
      <c r="J41" s="313"/>
    </row>
    <row r="42" spans="1:10" ht="48">
      <c r="A42" s="14"/>
      <c r="B42" s="62" t="s">
        <v>68</v>
      </c>
      <c r="C42" s="58">
        <v>70</v>
      </c>
      <c r="D42" s="66" t="s">
        <v>45</v>
      </c>
      <c r="E42" s="119"/>
      <c r="F42" s="119"/>
      <c r="G42" s="63">
        <v>75</v>
      </c>
      <c r="H42" s="60">
        <v>5250</v>
      </c>
      <c r="I42" s="313">
        <v>5250</v>
      </c>
      <c r="J42" s="313"/>
    </row>
    <row r="43" spans="1:10" ht="48">
      <c r="A43" s="14"/>
      <c r="B43" s="62" t="s">
        <v>69</v>
      </c>
      <c r="C43" s="58"/>
      <c r="D43" s="66"/>
      <c r="E43" s="119"/>
      <c r="F43" s="119"/>
      <c r="G43" s="63"/>
      <c r="H43" s="60"/>
      <c r="I43" s="230"/>
      <c r="J43" s="232"/>
    </row>
    <row r="44" spans="1:10" ht="48">
      <c r="A44" s="7"/>
      <c r="B44" s="65" t="s">
        <v>109</v>
      </c>
      <c r="C44" s="58">
        <v>4</v>
      </c>
      <c r="D44" s="66" t="s">
        <v>41</v>
      </c>
      <c r="E44" s="63"/>
      <c r="F44" s="63"/>
      <c r="G44" s="63">
        <v>500</v>
      </c>
      <c r="H44" s="60">
        <v>2000</v>
      </c>
      <c r="I44" s="313">
        <v>2000</v>
      </c>
      <c r="J44" s="313"/>
    </row>
    <row r="45" spans="1:10" ht="96">
      <c r="A45" s="14"/>
      <c r="B45" s="65" t="s">
        <v>72</v>
      </c>
      <c r="C45" s="66">
        <v>4</v>
      </c>
      <c r="D45" s="66" t="s">
        <v>41</v>
      </c>
      <c r="E45" s="119">
        <v>1500</v>
      </c>
      <c r="F45" s="119">
        <v>6000</v>
      </c>
      <c r="G45" s="63">
        <v>1500</v>
      </c>
      <c r="H45" s="60">
        <v>6000</v>
      </c>
      <c r="I45" s="313">
        <f>F45+H45</f>
        <v>12000</v>
      </c>
      <c r="J45" s="313"/>
    </row>
    <row r="46" spans="1:10" ht="48">
      <c r="A46" s="7"/>
      <c r="B46" s="65" t="s">
        <v>70</v>
      </c>
      <c r="C46" s="66">
        <v>235</v>
      </c>
      <c r="D46" s="66" t="s">
        <v>45</v>
      </c>
      <c r="E46" s="119"/>
      <c r="F46" s="119"/>
      <c r="G46" s="119">
        <v>50</v>
      </c>
      <c r="H46" s="60">
        <v>11750</v>
      </c>
      <c r="I46" s="313">
        <v>11750</v>
      </c>
      <c r="J46" s="313"/>
    </row>
    <row r="47" spans="1:10" ht="48">
      <c r="A47" s="7"/>
      <c r="B47" s="65" t="s">
        <v>71</v>
      </c>
      <c r="C47" s="66">
        <v>57</v>
      </c>
      <c r="D47" s="66" t="s">
        <v>44</v>
      </c>
      <c r="E47" s="63"/>
      <c r="F47" s="63"/>
      <c r="G47" s="63">
        <v>25</v>
      </c>
      <c r="H47" s="60">
        <v>1425</v>
      </c>
      <c r="I47" s="313">
        <v>1425</v>
      </c>
      <c r="J47" s="313"/>
    </row>
    <row r="48" spans="1:10" ht="24">
      <c r="A48" s="7"/>
      <c r="B48" s="65"/>
      <c r="C48" s="17"/>
      <c r="D48" s="58"/>
      <c r="E48" s="52"/>
      <c r="F48" s="52"/>
      <c r="G48" s="51"/>
      <c r="H48" s="49"/>
      <c r="I48" s="307"/>
      <c r="J48" s="308"/>
    </row>
    <row r="49" spans="1:10" ht="24">
      <c r="A49" s="7"/>
      <c r="B49" s="65"/>
      <c r="C49" s="17"/>
      <c r="D49" s="58"/>
      <c r="E49" s="52"/>
      <c r="F49" s="52"/>
      <c r="G49" s="51"/>
      <c r="H49" s="49"/>
      <c r="I49" s="115"/>
      <c r="J49" s="116"/>
    </row>
    <row r="50" spans="1:10" ht="24">
      <c r="A50" s="7"/>
      <c r="B50" s="65"/>
      <c r="C50" s="17"/>
      <c r="D50" s="58"/>
      <c r="E50" s="52"/>
      <c r="F50" s="52"/>
      <c r="G50" s="51"/>
      <c r="H50" s="49"/>
      <c r="I50" s="115"/>
      <c r="J50" s="116"/>
    </row>
    <row r="51" spans="1:10" ht="24">
      <c r="A51" s="7"/>
      <c r="B51" s="65"/>
      <c r="C51" s="17"/>
      <c r="D51" s="58"/>
      <c r="E51" s="52"/>
      <c r="F51" s="52"/>
      <c r="G51" s="51"/>
      <c r="H51" s="49"/>
      <c r="I51" s="115"/>
      <c r="J51" s="116"/>
    </row>
    <row r="52" spans="1:10" ht="24">
      <c r="A52" s="7"/>
      <c r="B52" s="65"/>
      <c r="C52" s="17"/>
      <c r="D52" s="58"/>
      <c r="E52" s="52"/>
      <c r="F52" s="52"/>
      <c r="G52" s="51"/>
      <c r="H52" s="49"/>
      <c r="I52" s="115"/>
      <c r="J52" s="116"/>
    </row>
    <row r="53" spans="1:10" ht="24">
      <c r="A53" s="7"/>
      <c r="B53" s="65"/>
      <c r="C53" s="17"/>
      <c r="D53" s="58"/>
      <c r="E53" s="52"/>
      <c r="F53" s="52"/>
      <c r="G53" s="51"/>
      <c r="H53" s="49"/>
      <c r="I53" s="115"/>
      <c r="J53" s="116"/>
    </row>
    <row r="54" spans="1:10" ht="24">
      <c r="A54" s="7"/>
      <c r="B54" s="65"/>
      <c r="C54" s="17"/>
      <c r="D54" s="58"/>
      <c r="E54" s="52"/>
      <c r="F54" s="52"/>
      <c r="G54" s="51"/>
      <c r="H54" s="49"/>
      <c r="I54" s="115"/>
      <c r="J54" s="116"/>
    </row>
    <row r="55" spans="1:10" ht="24">
      <c r="A55" s="7"/>
      <c r="B55" s="65"/>
      <c r="C55" s="17"/>
      <c r="D55" s="58"/>
      <c r="E55" s="52"/>
      <c r="F55" s="52"/>
      <c r="G55" s="51"/>
      <c r="H55" s="49"/>
      <c r="I55" s="115"/>
      <c r="J55" s="116"/>
    </row>
    <row r="56" spans="1:10" ht="24">
      <c r="A56" s="24"/>
      <c r="B56" s="53"/>
      <c r="C56" s="54"/>
      <c r="D56" s="55"/>
      <c r="E56" s="56"/>
      <c r="F56" s="56"/>
      <c r="G56" s="56"/>
      <c r="H56" s="56"/>
      <c r="I56" s="334"/>
      <c r="J56" s="334"/>
    </row>
    <row r="57" spans="1:10" ht="24">
      <c r="A57" s="146"/>
      <c r="B57" s="147"/>
      <c r="C57" s="148"/>
      <c r="D57" s="149"/>
      <c r="E57" s="335" t="s">
        <v>118</v>
      </c>
      <c r="F57" s="336"/>
      <c r="G57" s="337"/>
      <c r="H57" s="150"/>
      <c r="I57" s="338">
        <f>SUM(I39:I56)</f>
        <v>39975</v>
      </c>
      <c r="J57" s="337"/>
    </row>
    <row r="58" spans="1:10" ht="21.75">
      <c r="A58" s="36"/>
      <c r="B58" s="36"/>
      <c r="C58" s="36"/>
      <c r="D58" s="314"/>
      <c r="E58" s="314"/>
      <c r="F58" s="36"/>
      <c r="G58" s="36"/>
      <c r="H58" s="36"/>
      <c r="I58" s="36"/>
      <c r="J58" s="37" t="s">
        <v>12</v>
      </c>
    </row>
    <row r="59" spans="1:10" ht="21.75">
      <c r="A59" s="36" t="s">
        <v>60</v>
      </c>
      <c r="B59" s="36"/>
      <c r="C59" s="36"/>
      <c r="D59" s="118"/>
      <c r="E59" s="118"/>
      <c r="F59" s="36"/>
      <c r="G59" s="36"/>
      <c r="H59" s="36"/>
      <c r="I59" s="36"/>
      <c r="J59" s="36"/>
    </row>
    <row r="60" spans="1:10" ht="21.75">
      <c r="A60" s="315" t="s">
        <v>27</v>
      </c>
      <c r="B60" s="315"/>
      <c r="C60" s="117"/>
      <c r="D60" s="117"/>
      <c r="E60" s="117"/>
      <c r="F60" s="33"/>
      <c r="G60" s="34"/>
      <c r="H60" s="34"/>
      <c r="I60" s="34"/>
      <c r="J60" s="37"/>
    </row>
    <row r="61" spans="1:10" ht="21.75">
      <c r="A61" s="316" t="s">
        <v>61</v>
      </c>
      <c r="B61" s="316"/>
      <c r="C61" s="39"/>
      <c r="D61" s="316" t="s">
        <v>28</v>
      </c>
      <c r="E61" s="316"/>
      <c r="F61" s="39"/>
      <c r="G61" s="39"/>
      <c r="H61" s="35"/>
      <c r="I61" s="35"/>
      <c r="J61" s="35"/>
    </row>
    <row r="62" spans="1:10" ht="24">
      <c r="A62" s="330" t="s">
        <v>0</v>
      </c>
      <c r="B62" s="331" t="s">
        <v>1</v>
      </c>
      <c r="C62" s="331" t="s">
        <v>2</v>
      </c>
      <c r="D62" s="330" t="s">
        <v>3</v>
      </c>
      <c r="E62" s="332" t="s">
        <v>4</v>
      </c>
      <c r="F62" s="333"/>
      <c r="G62" s="340" t="s">
        <v>5</v>
      </c>
      <c r="H62" s="341"/>
      <c r="I62" s="303" t="s">
        <v>29</v>
      </c>
      <c r="J62" s="304"/>
    </row>
    <row r="63" spans="1:10" ht="24">
      <c r="A63" s="320"/>
      <c r="B63" s="310"/>
      <c r="C63" s="310"/>
      <c r="D63" s="320"/>
      <c r="E63" s="38" t="s">
        <v>7</v>
      </c>
      <c r="F63" s="38" t="s">
        <v>8</v>
      </c>
      <c r="G63" s="38" t="s">
        <v>7</v>
      </c>
      <c r="H63" s="38" t="s">
        <v>8</v>
      </c>
      <c r="I63" s="305" t="s">
        <v>30</v>
      </c>
      <c r="J63" s="306"/>
    </row>
    <row r="64" spans="1:10" ht="24">
      <c r="A64" s="70">
        <v>1.2</v>
      </c>
      <c r="B64" s="82" t="s">
        <v>38</v>
      </c>
      <c r="C64" s="66"/>
      <c r="D64" s="58"/>
      <c r="E64" s="77"/>
      <c r="F64" s="79"/>
      <c r="G64" s="78"/>
      <c r="H64" s="59"/>
      <c r="I64" s="342"/>
      <c r="J64" s="343"/>
    </row>
    <row r="65" spans="1:10" ht="96">
      <c r="A65" s="7"/>
      <c r="B65" s="152" t="s">
        <v>74</v>
      </c>
      <c r="C65" s="66">
        <v>235</v>
      </c>
      <c r="D65" s="58" t="s">
        <v>45</v>
      </c>
      <c r="E65" s="83">
        <v>650</v>
      </c>
      <c r="F65" s="84">
        <f>C65*E65</f>
        <v>152750</v>
      </c>
      <c r="G65" s="80">
        <v>222</v>
      </c>
      <c r="H65" s="59">
        <v>52170</v>
      </c>
      <c r="I65" s="307">
        <f>F65+H65</f>
        <v>204920</v>
      </c>
      <c r="J65" s="308"/>
    </row>
    <row r="66" spans="1:10" ht="48">
      <c r="A66" s="7"/>
      <c r="B66" s="151" t="s">
        <v>73</v>
      </c>
      <c r="C66" s="17">
        <v>235</v>
      </c>
      <c r="D66" s="9" t="s">
        <v>45</v>
      </c>
      <c r="E66" s="52">
        <v>50</v>
      </c>
      <c r="F66" s="52">
        <v>11750</v>
      </c>
      <c r="G66" s="51">
        <v>50</v>
      </c>
      <c r="H66" s="49">
        <v>11750</v>
      </c>
      <c r="I66" s="307">
        <f>F66+H66</f>
        <v>23500</v>
      </c>
      <c r="J66" s="308"/>
    </row>
    <row r="67" spans="1:10" ht="24">
      <c r="A67" s="7"/>
      <c r="B67" s="151" t="s">
        <v>75</v>
      </c>
      <c r="C67" s="17">
        <v>60</v>
      </c>
      <c r="D67" s="9" t="s">
        <v>44</v>
      </c>
      <c r="E67" s="52">
        <v>120</v>
      </c>
      <c r="F67" s="52">
        <v>7200</v>
      </c>
      <c r="G67" s="51">
        <v>40</v>
      </c>
      <c r="H67" s="49">
        <v>2400</v>
      </c>
      <c r="I67" s="307">
        <f>F67+H67</f>
        <v>9600</v>
      </c>
      <c r="J67" s="308"/>
    </row>
    <row r="68" spans="1:10" ht="24">
      <c r="A68" s="7"/>
      <c r="B68" s="50"/>
      <c r="C68" s="17"/>
      <c r="D68" s="9"/>
      <c r="E68" s="52"/>
      <c r="F68" s="52"/>
      <c r="G68" s="51"/>
      <c r="H68" s="49"/>
      <c r="I68" s="307"/>
      <c r="J68" s="308"/>
    </row>
    <row r="69" spans="1:10" ht="24">
      <c r="A69" s="7"/>
      <c r="B69" s="50"/>
      <c r="C69" s="17"/>
      <c r="D69" s="9"/>
      <c r="E69" s="52"/>
      <c r="F69" s="52"/>
      <c r="G69" s="51"/>
      <c r="H69" s="49"/>
      <c r="I69" s="139"/>
      <c r="J69" s="80"/>
    </row>
    <row r="70" spans="1:10" ht="24">
      <c r="A70" s="7"/>
      <c r="B70" s="50"/>
      <c r="C70" s="17"/>
      <c r="D70" s="9"/>
      <c r="E70" s="52"/>
      <c r="F70" s="52"/>
      <c r="G70" s="51"/>
      <c r="H70" s="49"/>
      <c r="I70" s="139"/>
      <c r="J70" s="80"/>
    </row>
    <row r="71" spans="1:10" ht="24">
      <c r="A71" s="7"/>
      <c r="B71" s="50"/>
      <c r="C71" s="17"/>
      <c r="D71" s="9"/>
      <c r="E71" s="52"/>
      <c r="F71" s="52"/>
      <c r="G71" s="51"/>
      <c r="H71" s="49"/>
      <c r="I71" s="139"/>
      <c r="J71" s="80"/>
    </row>
    <row r="72" spans="1:10" ht="24">
      <c r="A72" s="7"/>
      <c r="B72" s="50"/>
      <c r="C72" s="17"/>
      <c r="D72" s="9"/>
      <c r="E72" s="52"/>
      <c r="F72" s="52"/>
      <c r="G72" s="51"/>
      <c r="H72" s="49"/>
      <c r="I72" s="139"/>
      <c r="J72" s="80"/>
    </row>
    <row r="73" spans="1:10" ht="24">
      <c r="A73" s="7"/>
      <c r="B73" s="50"/>
      <c r="C73" s="17"/>
      <c r="D73" s="9"/>
      <c r="E73" s="52"/>
      <c r="F73" s="52"/>
      <c r="G73" s="51"/>
      <c r="H73" s="49"/>
      <c r="I73" s="139"/>
      <c r="J73" s="80"/>
    </row>
    <row r="74" spans="1:10" ht="24">
      <c r="A74" s="7"/>
      <c r="B74" s="50"/>
      <c r="C74" s="17"/>
      <c r="D74" s="9"/>
      <c r="E74" s="52"/>
      <c r="F74" s="52"/>
      <c r="G74" s="51"/>
      <c r="H74" s="49"/>
      <c r="I74" s="139"/>
      <c r="J74" s="80"/>
    </row>
    <row r="75" spans="1:10" ht="24">
      <c r="A75" s="7"/>
      <c r="B75" s="50"/>
      <c r="C75" s="17"/>
      <c r="D75" s="9"/>
      <c r="E75" s="52"/>
      <c r="F75" s="52"/>
      <c r="G75" s="51"/>
      <c r="H75" s="49"/>
      <c r="I75" s="139"/>
      <c r="J75" s="80"/>
    </row>
    <row r="76" spans="1:10" ht="24">
      <c r="A76" s="7"/>
      <c r="B76" s="50"/>
      <c r="C76" s="17"/>
      <c r="D76" s="9"/>
      <c r="E76" s="52"/>
      <c r="F76" s="52"/>
      <c r="G76" s="51"/>
      <c r="H76" s="49"/>
      <c r="I76" s="139"/>
      <c r="J76" s="80"/>
    </row>
    <row r="77" spans="1:10" ht="24">
      <c r="A77" s="7"/>
      <c r="B77" s="50"/>
      <c r="C77" s="17"/>
      <c r="D77" s="9"/>
      <c r="E77" s="52"/>
      <c r="F77" s="52"/>
      <c r="G77" s="51"/>
      <c r="H77" s="49"/>
      <c r="I77" s="139"/>
      <c r="J77" s="80"/>
    </row>
    <row r="78" spans="1:10" ht="24">
      <c r="A78" s="7"/>
      <c r="B78" s="50"/>
      <c r="C78" s="17"/>
      <c r="D78" s="9"/>
      <c r="E78" s="52"/>
      <c r="F78" s="52"/>
      <c r="G78" s="51"/>
      <c r="H78" s="49"/>
      <c r="I78" s="139"/>
      <c r="J78" s="80"/>
    </row>
    <row r="79" spans="1:10" ht="24">
      <c r="A79" s="7"/>
      <c r="B79" s="50"/>
      <c r="C79" s="17"/>
      <c r="D79" s="9"/>
      <c r="E79" s="52"/>
      <c r="F79" s="52"/>
      <c r="G79" s="51"/>
      <c r="H79" s="49"/>
      <c r="I79" s="139"/>
      <c r="J79" s="80"/>
    </row>
    <row r="80" spans="1:10" ht="24">
      <c r="A80" s="7"/>
      <c r="B80" s="50"/>
      <c r="C80" s="17"/>
      <c r="D80" s="9"/>
      <c r="E80" s="52"/>
      <c r="F80" s="52"/>
      <c r="G80" s="51"/>
      <c r="H80" s="49"/>
      <c r="I80" s="139"/>
      <c r="J80" s="80"/>
    </row>
    <row r="81" spans="1:10" ht="24">
      <c r="A81" s="7"/>
      <c r="B81" s="50"/>
      <c r="C81" s="17"/>
      <c r="D81" s="9"/>
      <c r="E81" s="52"/>
      <c r="F81" s="52"/>
      <c r="G81" s="51"/>
      <c r="H81" s="49"/>
      <c r="I81" s="139"/>
      <c r="J81" s="80"/>
    </row>
    <row r="82" spans="1:10" ht="24">
      <c r="A82" s="7"/>
      <c r="B82" s="50"/>
      <c r="C82" s="17"/>
      <c r="D82" s="9"/>
      <c r="E82" s="52"/>
      <c r="F82" s="52"/>
      <c r="G82" s="51"/>
      <c r="H82" s="49"/>
      <c r="I82" s="139"/>
      <c r="J82" s="80"/>
    </row>
    <row r="83" spans="1:10" ht="24">
      <c r="A83" s="7"/>
      <c r="B83" s="50"/>
      <c r="C83" s="17"/>
      <c r="D83" s="9"/>
      <c r="E83" s="52"/>
      <c r="F83" s="52"/>
      <c r="G83" s="51"/>
      <c r="H83" s="49"/>
      <c r="I83" s="139"/>
      <c r="J83" s="80"/>
    </row>
    <row r="84" spans="1:10" ht="24">
      <c r="A84" s="14"/>
      <c r="B84" s="8"/>
      <c r="C84" s="17"/>
      <c r="D84" s="9"/>
      <c r="E84" s="76"/>
      <c r="F84" s="76"/>
      <c r="G84" s="10"/>
      <c r="H84" s="10"/>
      <c r="I84" s="328"/>
      <c r="J84" s="328"/>
    </row>
    <row r="85" spans="1:10" ht="24">
      <c r="A85" s="132"/>
      <c r="B85" s="133"/>
      <c r="C85" s="135"/>
      <c r="D85" s="135"/>
      <c r="E85" s="339" t="s">
        <v>119</v>
      </c>
      <c r="F85" s="339"/>
      <c r="G85" s="339"/>
      <c r="H85" s="153"/>
      <c r="I85" s="339">
        <f>SUM(I65:I84)</f>
        <v>238020</v>
      </c>
      <c r="J85" s="339"/>
    </row>
    <row r="86" spans="1:10" ht="21.75">
      <c r="A86" s="36"/>
      <c r="B86" s="36"/>
      <c r="C86" s="36"/>
      <c r="D86" s="314"/>
      <c r="E86" s="314"/>
      <c r="F86" s="36"/>
      <c r="G86" s="36"/>
      <c r="H86" s="36"/>
      <c r="I86" s="36"/>
      <c r="J86" s="37" t="s">
        <v>12</v>
      </c>
    </row>
    <row r="87" spans="1:10" ht="21.75">
      <c r="A87" s="36" t="s">
        <v>60</v>
      </c>
      <c r="B87" s="36"/>
      <c r="C87" s="36"/>
      <c r="D87" s="118"/>
      <c r="E87" s="118"/>
      <c r="F87" s="36"/>
      <c r="G87" s="36"/>
      <c r="H87" s="36"/>
      <c r="I87" s="36"/>
      <c r="J87" s="36"/>
    </row>
    <row r="88" spans="1:10" ht="21.75">
      <c r="A88" s="315" t="s">
        <v>27</v>
      </c>
      <c r="B88" s="315"/>
      <c r="C88" s="117"/>
      <c r="D88" s="117"/>
      <c r="E88" s="117"/>
      <c r="F88" s="33"/>
      <c r="G88" s="34"/>
      <c r="H88" s="34"/>
      <c r="I88" s="34"/>
      <c r="J88" s="37"/>
    </row>
    <row r="89" spans="1:10" ht="21.75">
      <c r="A89" s="316" t="s">
        <v>61</v>
      </c>
      <c r="B89" s="316"/>
      <c r="C89" s="39"/>
      <c r="D89" s="316" t="s">
        <v>28</v>
      </c>
      <c r="E89" s="316"/>
      <c r="F89" s="39"/>
      <c r="G89" s="39"/>
      <c r="H89" s="35"/>
      <c r="I89" s="35"/>
      <c r="J89" s="35"/>
    </row>
    <row r="90" spans="1:10" ht="24">
      <c r="A90" s="317" t="s">
        <v>0</v>
      </c>
      <c r="B90" s="309" t="s">
        <v>1</v>
      </c>
      <c r="C90" s="309" t="s">
        <v>2</v>
      </c>
      <c r="D90" s="317" t="s">
        <v>3</v>
      </c>
      <c r="E90" s="327" t="s">
        <v>4</v>
      </c>
      <c r="F90" s="327"/>
      <c r="G90" s="309" t="s">
        <v>5</v>
      </c>
      <c r="H90" s="309"/>
      <c r="I90" s="303" t="s">
        <v>29</v>
      </c>
      <c r="J90" s="304"/>
    </row>
    <row r="91" spans="1:10" ht="24">
      <c r="A91" s="318"/>
      <c r="B91" s="319"/>
      <c r="C91" s="309"/>
      <c r="D91" s="317"/>
      <c r="E91" s="38" t="s">
        <v>7</v>
      </c>
      <c r="F91" s="38" t="s">
        <v>8</v>
      </c>
      <c r="G91" s="38" t="s">
        <v>7</v>
      </c>
      <c r="H91" s="38" t="s">
        <v>8</v>
      </c>
      <c r="I91" s="305" t="s">
        <v>30</v>
      </c>
      <c r="J91" s="306"/>
    </row>
    <row r="92" spans="1:10" ht="24">
      <c r="A92" s="81">
        <v>1.3</v>
      </c>
      <c r="B92" s="87" t="s">
        <v>35</v>
      </c>
      <c r="C92" s="5"/>
      <c r="D92" s="5"/>
      <c r="E92" s="6"/>
      <c r="F92" s="6"/>
      <c r="G92" s="6"/>
      <c r="H92" s="6"/>
      <c r="I92" s="344"/>
      <c r="J92" s="344"/>
    </row>
    <row r="93" spans="1:10" ht="72">
      <c r="A93" s="7"/>
      <c r="B93" s="154" t="s">
        <v>76</v>
      </c>
      <c r="C93" s="58">
        <v>6</v>
      </c>
      <c r="D93" s="58" t="s">
        <v>43</v>
      </c>
      <c r="E93" s="59">
        <v>100</v>
      </c>
      <c r="F93" s="59">
        <f>C93*E93</f>
        <v>600</v>
      </c>
      <c r="G93" s="63">
        <v>50</v>
      </c>
      <c r="H93" s="64">
        <f>C93*G93</f>
        <v>300</v>
      </c>
      <c r="I93" s="302">
        <f>F93+H93</f>
        <v>900</v>
      </c>
      <c r="J93" s="302"/>
    </row>
    <row r="94" spans="1:10" ht="96">
      <c r="A94" s="12"/>
      <c r="B94" s="155" t="s">
        <v>77</v>
      </c>
      <c r="C94" s="58">
        <v>31</v>
      </c>
      <c r="D94" s="58" t="s">
        <v>45</v>
      </c>
      <c r="E94" s="59">
        <v>450</v>
      </c>
      <c r="F94" s="59">
        <v>13950</v>
      </c>
      <c r="G94" s="63">
        <v>100</v>
      </c>
      <c r="H94" s="64">
        <f t="shared" ref="H94:H97" si="0">C94*G94</f>
        <v>3100</v>
      </c>
      <c r="I94" s="302">
        <f t="shared" ref="I94:I97" si="1">F94+H94</f>
        <v>17050</v>
      </c>
      <c r="J94" s="302"/>
    </row>
    <row r="95" spans="1:10" ht="96">
      <c r="A95" s="12"/>
      <c r="B95" s="155" t="s">
        <v>78</v>
      </c>
      <c r="C95" s="58">
        <v>11</v>
      </c>
      <c r="D95" s="58" t="s">
        <v>43</v>
      </c>
      <c r="E95" s="59">
        <v>450</v>
      </c>
      <c r="F95" s="59">
        <v>4950</v>
      </c>
      <c r="G95" s="63">
        <v>100</v>
      </c>
      <c r="H95" s="64">
        <f t="shared" si="0"/>
        <v>1100</v>
      </c>
      <c r="I95" s="302">
        <f t="shared" si="1"/>
        <v>6050</v>
      </c>
      <c r="J95" s="302"/>
    </row>
    <row r="96" spans="1:10" ht="120">
      <c r="A96" s="12"/>
      <c r="B96" s="155" t="s">
        <v>120</v>
      </c>
      <c r="C96" s="58">
        <v>8</v>
      </c>
      <c r="D96" s="58" t="s">
        <v>43</v>
      </c>
      <c r="E96" s="59">
        <v>700</v>
      </c>
      <c r="F96" s="59">
        <v>5600</v>
      </c>
      <c r="G96" s="63">
        <v>130</v>
      </c>
      <c r="H96" s="64">
        <f t="shared" si="0"/>
        <v>1040</v>
      </c>
      <c r="I96" s="302">
        <f t="shared" si="1"/>
        <v>6640</v>
      </c>
      <c r="J96" s="302"/>
    </row>
    <row r="97" spans="1:10" ht="144">
      <c r="A97" s="12"/>
      <c r="B97" s="155" t="s">
        <v>79</v>
      </c>
      <c r="C97" s="58">
        <v>24</v>
      </c>
      <c r="D97" s="58" t="s">
        <v>43</v>
      </c>
      <c r="E97" s="59">
        <v>750</v>
      </c>
      <c r="F97" s="59">
        <v>18000</v>
      </c>
      <c r="G97" s="63">
        <v>100</v>
      </c>
      <c r="H97" s="64">
        <f t="shared" si="0"/>
        <v>2400</v>
      </c>
      <c r="I97" s="302">
        <f t="shared" si="1"/>
        <v>20400</v>
      </c>
      <c r="J97" s="302"/>
    </row>
    <row r="98" spans="1:10" ht="120">
      <c r="A98" s="12"/>
      <c r="B98" s="155" t="s">
        <v>80</v>
      </c>
      <c r="C98" s="58">
        <v>14</v>
      </c>
      <c r="D98" s="58" t="s">
        <v>44</v>
      </c>
      <c r="E98" s="59">
        <v>1200</v>
      </c>
      <c r="F98" s="59">
        <f t="shared" ref="F98" si="2">C98*E98</f>
        <v>16800</v>
      </c>
      <c r="G98" s="178" t="s">
        <v>81</v>
      </c>
      <c r="H98" s="59" t="s">
        <v>81</v>
      </c>
      <c r="I98" s="302">
        <v>16800</v>
      </c>
      <c r="J98" s="302"/>
    </row>
    <row r="99" spans="1:10" ht="24">
      <c r="A99" s="7"/>
      <c r="B99" s="65"/>
      <c r="C99" s="66"/>
      <c r="D99" s="58"/>
      <c r="E99" s="59"/>
      <c r="F99" s="59"/>
      <c r="G99" s="64"/>
      <c r="H99" s="63"/>
      <c r="I99" s="322"/>
      <c r="J99" s="322"/>
    </row>
    <row r="100" spans="1:10" ht="24">
      <c r="A100" s="7"/>
      <c r="C100" s="66"/>
      <c r="D100" s="58"/>
      <c r="E100" s="59"/>
      <c r="F100" s="59"/>
      <c r="G100" s="59"/>
      <c r="H100" s="59"/>
      <c r="I100" s="322"/>
      <c r="J100" s="322"/>
    </row>
    <row r="101" spans="1:10" ht="24">
      <c r="A101" s="7"/>
      <c r="B101" s="65"/>
      <c r="C101" s="66"/>
      <c r="D101" s="91"/>
      <c r="E101" s="93"/>
      <c r="F101" s="94"/>
      <c r="G101" s="92"/>
      <c r="H101" s="63"/>
      <c r="I101" s="307"/>
      <c r="J101" s="308"/>
    </row>
    <row r="102" spans="1:10" ht="24">
      <c r="A102" s="7"/>
      <c r="B102" s="8"/>
      <c r="C102" s="17"/>
      <c r="D102" s="9"/>
      <c r="E102" s="52"/>
      <c r="F102" s="52"/>
      <c r="G102" s="51"/>
      <c r="H102" s="49"/>
      <c r="I102" s="307"/>
      <c r="J102" s="308"/>
    </row>
    <row r="103" spans="1:10" ht="24">
      <c r="A103" s="7"/>
      <c r="B103" s="8"/>
      <c r="C103" s="17"/>
      <c r="D103" s="13"/>
      <c r="E103" s="15"/>
      <c r="F103" s="15"/>
      <c r="G103" s="10"/>
      <c r="H103" s="11"/>
      <c r="I103" s="328"/>
      <c r="J103" s="328"/>
    </row>
    <row r="104" spans="1:10" ht="24">
      <c r="A104" s="7"/>
      <c r="B104" s="8"/>
      <c r="C104" s="17"/>
      <c r="D104" s="9"/>
      <c r="E104" s="345" t="s">
        <v>111</v>
      </c>
      <c r="F104" s="346"/>
      <c r="G104" s="347"/>
      <c r="H104" s="85"/>
      <c r="I104" s="348">
        <f>SUM(I93:I103)</f>
        <v>67840</v>
      </c>
      <c r="J104" s="348"/>
    </row>
    <row r="105" spans="1:10" ht="21.75">
      <c r="A105" s="36"/>
      <c r="B105" s="36"/>
      <c r="C105" s="36"/>
      <c r="D105" s="314"/>
      <c r="E105" s="314"/>
      <c r="F105" s="36"/>
      <c r="G105" s="36"/>
      <c r="H105" s="36"/>
      <c r="I105" s="36"/>
      <c r="J105" s="37" t="s">
        <v>12</v>
      </c>
    </row>
    <row r="106" spans="1:10" ht="21.75">
      <c r="A106" s="36" t="s">
        <v>60</v>
      </c>
      <c r="B106" s="36"/>
      <c r="C106" s="36"/>
      <c r="D106" s="118"/>
      <c r="E106" s="118"/>
      <c r="F106" s="36"/>
      <c r="G106" s="36"/>
      <c r="H106" s="36"/>
      <c r="I106" s="36"/>
      <c r="J106" s="36"/>
    </row>
    <row r="107" spans="1:10" ht="21.75">
      <c r="A107" s="315" t="s">
        <v>27</v>
      </c>
      <c r="B107" s="315"/>
      <c r="C107" s="117"/>
      <c r="D107" s="117"/>
      <c r="E107" s="117"/>
      <c r="F107" s="33"/>
      <c r="G107" s="34"/>
      <c r="H107" s="34"/>
      <c r="I107" s="34"/>
      <c r="J107" s="37"/>
    </row>
    <row r="108" spans="1:10" ht="21.75">
      <c r="A108" s="316" t="s">
        <v>61</v>
      </c>
      <c r="B108" s="316"/>
      <c r="C108" s="39"/>
      <c r="D108" s="316" t="s">
        <v>28</v>
      </c>
      <c r="E108" s="316"/>
      <c r="F108" s="39"/>
      <c r="G108" s="39"/>
      <c r="H108" s="35"/>
      <c r="I108" s="35"/>
      <c r="J108" s="35"/>
    </row>
    <row r="109" spans="1:10" ht="24">
      <c r="A109" s="317" t="s">
        <v>0</v>
      </c>
      <c r="B109" s="309" t="s">
        <v>1</v>
      </c>
      <c r="C109" s="309" t="s">
        <v>2</v>
      </c>
      <c r="D109" s="317" t="s">
        <v>3</v>
      </c>
      <c r="E109" s="327" t="s">
        <v>4</v>
      </c>
      <c r="F109" s="327"/>
      <c r="G109" s="309" t="s">
        <v>5</v>
      </c>
      <c r="H109" s="309"/>
      <c r="I109" s="303" t="s">
        <v>29</v>
      </c>
      <c r="J109" s="304"/>
    </row>
    <row r="110" spans="1:10" ht="24">
      <c r="A110" s="318"/>
      <c r="B110" s="319"/>
      <c r="C110" s="309"/>
      <c r="D110" s="317"/>
      <c r="E110" s="38" t="s">
        <v>7</v>
      </c>
      <c r="F110" s="38" t="s">
        <v>8</v>
      </c>
      <c r="G110" s="38" t="s">
        <v>7</v>
      </c>
      <c r="H110" s="38" t="s">
        <v>8</v>
      </c>
      <c r="I110" s="305" t="s">
        <v>30</v>
      </c>
      <c r="J110" s="306"/>
    </row>
    <row r="111" spans="1:10" ht="24">
      <c r="A111" s="81">
        <v>1.4</v>
      </c>
      <c r="B111" s="87" t="s">
        <v>36</v>
      </c>
      <c r="C111" s="5"/>
      <c r="D111" s="5"/>
      <c r="E111" s="6"/>
      <c r="F111" s="6"/>
      <c r="G111" s="6"/>
      <c r="H111" s="6"/>
      <c r="I111" s="344"/>
      <c r="J111" s="344"/>
    </row>
    <row r="112" spans="1:10" ht="48">
      <c r="A112" s="12"/>
      <c r="B112" s="155" t="s">
        <v>82</v>
      </c>
      <c r="C112" s="58">
        <v>9</v>
      </c>
      <c r="D112" s="58" t="s">
        <v>88</v>
      </c>
      <c r="E112" s="59">
        <v>275</v>
      </c>
      <c r="F112" s="59">
        <f>C112*E112</f>
        <v>2475</v>
      </c>
      <c r="G112" s="63">
        <v>75</v>
      </c>
      <c r="H112" s="64">
        <f>C112*G112</f>
        <v>675</v>
      </c>
      <c r="I112" s="302">
        <f>F112+H112</f>
        <v>3150</v>
      </c>
      <c r="J112" s="302"/>
    </row>
    <row r="113" spans="1:10" ht="24">
      <c r="A113" s="7"/>
      <c r="B113" s="155" t="s">
        <v>83</v>
      </c>
      <c r="C113" s="58">
        <v>50</v>
      </c>
      <c r="D113" s="58" t="s">
        <v>44</v>
      </c>
      <c r="E113" s="59">
        <v>275</v>
      </c>
      <c r="F113" s="59">
        <f t="shared" ref="F113" si="3">C113*E113</f>
        <v>13750</v>
      </c>
      <c r="G113" s="63">
        <v>75</v>
      </c>
      <c r="H113" s="64">
        <f t="shared" ref="H113:H117" si="4">C113*G113</f>
        <v>3750</v>
      </c>
      <c r="I113" s="302">
        <f t="shared" ref="I113:I117" si="5">F113+H113</f>
        <v>17500</v>
      </c>
      <c r="J113" s="302"/>
    </row>
    <row r="114" spans="1:10" ht="24">
      <c r="A114" s="7"/>
      <c r="B114" s="154" t="s">
        <v>84</v>
      </c>
      <c r="C114" s="58">
        <v>86</v>
      </c>
      <c r="D114" s="58" t="s">
        <v>43</v>
      </c>
      <c r="E114" s="63">
        <v>80</v>
      </c>
      <c r="F114" s="59">
        <f>C114*E114</f>
        <v>6880</v>
      </c>
      <c r="G114" s="63">
        <v>50</v>
      </c>
      <c r="H114" s="64">
        <f t="shared" si="4"/>
        <v>4300</v>
      </c>
      <c r="I114" s="302">
        <f t="shared" si="5"/>
        <v>11180</v>
      </c>
      <c r="J114" s="302"/>
    </row>
    <row r="115" spans="1:10" ht="24">
      <c r="A115" s="7"/>
      <c r="B115" s="154" t="s">
        <v>85</v>
      </c>
      <c r="C115" s="66">
        <v>69</v>
      </c>
      <c r="D115" s="58" t="s">
        <v>43</v>
      </c>
      <c r="E115" s="59">
        <v>120</v>
      </c>
      <c r="F115" s="59">
        <f t="shared" ref="F115:F117" si="6">C115*E115</f>
        <v>8280</v>
      </c>
      <c r="G115" s="64">
        <v>100</v>
      </c>
      <c r="H115" s="64">
        <f t="shared" si="4"/>
        <v>6900</v>
      </c>
      <c r="I115" s="302">
        <f t="shared" si="5"/>
        <v>15180</v>
      </c>
      <c r="J115" s="302"/>
    </row>
    <row r="116" spans="1:10" ht="48">
      <c r="A116" s="7"/>
      <c r="B116" s="154" t="s">
        <v>86</v>
      </c>
      <c r="C116" s="66">
        <v>86</v>
      </c>
      <c r="D116" s="58" t="s">
        <v>44</v>
      </c>
      <c r="E116" s="119">
        <v>1500</v>
      </c>
      <c r="F116" s="59">
        <f t="shared" si="6"/>
        <v>129000</v>
      </c>
      <c r="G116" s="59">
        <v>200</v>
      </c>
      <c r="H116" s="64">
        <f t="shared" si="4"/>
        <v>17200</v>
      </c>
      <c r="I116" s="302">
        <f t="shared" si="5"/>
        <v>146200</v>
      </c>
      <c r="J116" s="302"/>
    </row>
    <row r="117" spans="1:10" ht="24">
      <c r="A117" s="7"/>
      <c r="B117" s="156" t="s">
        <v>87</v>
      </c>
      <c r="C117" s="66">
        <v>12</v>
      </c>
      <c r="D117" s="58" t="s">
        <v>44</v>
      </c>
      <c r="E117" s="88">
        <v>275</v>
      </c>
      <c r="F117" s="59">
        <f t="shared" si="6"/>
        <v>3300</v>
      </c>
      <c r="G117" s="59">
        <v>150</v>
      </c>
      <c r="H117" s="64">
        <f t="shared" si="4"/>
        <v>1800</v>
      </c>
      <c r="I117" s="302">
        <f t="shared" si="5"/>
        <v>5100</v>
      </c>
      <c r="J117" s="302"/>
    </row>
    <row r="118" spans="1:10" ht="24">
      <c r="A118" s="7"/>
      <c r="B118" s="62"/>
      <c r="C118" s="66"/>
      <c r="D118" s="66"/>
      <c r="E118" s="68"/>
      <c r="F118" s="68"/>
      <c r="G118" s="64"/>
      <c r="H118" s="63"/>
      <c r="I118" s="307"/>
      <c r="J118" s="308"/>
    </row>
    <row r="119" spans="1:10" ht="24">
      <c r="A119" s="7"/>
      <c r="B119" s="62"/>
      <c r="C119" s="105"/>
      <c r="D119" s="66"/>
      <c r="E119" s="68"/>
      <c r="F119" s="68"/>
      <c r="G119" s="64"/>
      <c r="H119" s="63"/>
      <c r="I119" s="115"/>
      <c r="J119" s="116"/>
    </row>
    <row r="120" spans="1:10" ht="24">
      <c r="A120" s="7"/>
      <c r="B120" s="62"/>
      <c r="C120" s="105"/>
      <c r="D120" s="66"/>
      <c r="E120" s="68"/>
      <c r="F120" s="68"/>
      <c r="G120" s="64"/>
      <c r="H120" s="63"/>
      <c r="I120" s="115"/>
      <c r="J120" s="116"/>
    </row>
    <row r="121" spans="1:10" ht="24">
      <c r="A121" s="7"/>
      <c r="B121" s="62"/>
      <c r="C121" s="105"/>
      <c r="D121" s="66"/>
      <c r="E121" s="68"/>
      <c r="F121" s="68"/>
      <c r="G121" s="64"/>
      <c r="H121" s="63"/>
      <c r="I121" s="115"/>
      <c r="J121" s="116"/>
    </row>
    <row r="122" spans="1:10" ht="24">
      <c r="A122" s="7"/>
      <c r="B122" s="62"/>
      <c r="C122" s="105"/>
      <c r="D122" s="66"/>
      <c r="E122" s="68"/>
      <c r="F122" s="68"/>
      <c r="G122" s="64"/>
      <c r="H122" s="63"/>
      <c r="I122" s="115"/>
      <c r="J122" s="116"/>
    </row>
    <row r="123" spans="1:10" ht="24">
      <c r="A123" s="7"/>
      <c r="B123" s="62"/>
      <c r="C123" s="105"/>
      <c r="D123" s="66"/>
      <c r="E123" s="68"/>
      <c r="F123" s="68"/>
      <c r="G123" s="64"/>
      <c r="H123" s="63"/>
      <c r="I123" s="115"/>
      <c r="J123" s="116"/>
    </row>
    <row r="124" spans="1:10" ht="24">
      <c r="A124" s="7"/>
      <c r="B124" s="62"/>
      <c r="C124" s="105"/>
      <c r="D124" s="66"/>
      <c r="E124" s="68"/>
      <c r="F124" s="68"/>
      <c r="G124" s="64"/>
      <c r="H124" s="63"/>
      <c r="I124" s="115"/>
      <c r="J124" s="116"/>
    </row>
    <row r="125" spans="1:10" ht="24">
      <c r="A125" s="7"/>
      <c r="B125" s="62"/>
      <c r="C125" s="105"/>
      <c r="D125" s="66"/>
      <c r="E125" s="68"/>
      <c r="F125" s="68"/>
      <c r="G125" s="64"/>
      <c r="H125" s="63"/>
      <c r="I125" s="115"/>
      <c r="J125" s="116"/>
    </row>
    <row r="126" spans="1:10" ht="24">
      <c r="A126" s="7"/>
      <c r="B126" s="62"/>
      <c r="C126" s="105"/>
      <c r="D126" s="66"/>
      <c r="E126" s="68"/>
      <c r="F126" s="68"/>
      <c r="G126" s="64"/>
      <c r="H126" s="63"/>
      <c r="I126" s="115"/>
      <c r="J126" s="116"/>
    </row>
    <row r="127" spans="1:10" ht="24">
      <c r="A127" s="7"/>
      <c r="B127" s="62"/>
      <c r="C127" s="105"/>
      <c r="D127" s="66"/>
      <c r="E127" s="68"/>
      <c r="F127" s="68"/>
      <c r="G127" s="64"/>
      <c r="H127" s="63"/>
      <c r="I127" s="115"/>
      <c r="J127" s="116"/>
    </row>
    <row r="128" spans="1:10" ht="24">
      <c r="A128" s="7"/>
      <c r="B128" s="62"/>
      <c r="C128" s="105"/>
      <c r="D128" s="66"/>
      <c r="E128" s="68"/>
      <c r="F128" s="68"/>
      <c r="G128" s="64"/>
      <c r="H128" s="63"/>
      <c r="I128" s="115"/>
      <c r="J128" s="116"/>
    </row>
    <row r="129" spans="1:10" ht="24">
      <c r="A129" s="7"/>
      <c r="B129" s="62"/>
      <c r="C129" s="105"/>
      <c r="D129" s="66"/>
      <c r="E129" s="68"/>
      <c r="F129" s="68"/>
      <c r="G129" s="64"/>
      <c r="H129" s="63"/>
      <c r="I129" s="115"/>
      <c r="J129" s="116"/>
    </row>
    <row r="130" spans="1:10" ht="24">
      <c r="A130" s="7"/>
      <c r="B130" s="62"/>
      <c r="C130" s="105"/>
      <c r="D130" s="66"/>
      <c r="E130" s="68"/>
      <c r="F130" s="68"/>
      <c r="G130" s="64"/>
      <c r="H130" s="63"/>
      <c r="I130" s="115"/>
      <c r="J130" s="116"/>
    </row>
    <row r="131" spans="1:10" ht="24">
      <c r="A131" s="7"/>
      <c r="B131" s="62"/>
      <c r="C131" s="105"/>
      <c r="D131" s="66"/>
      <c r="E131" s="68"/>
      <c r="F131" s="68"/>
      <c r="G131" s="64"/>
      <c r="H131" s="63"/>
      <c r="I131" s="307"/>
      <c r="J131" s="308"/>
    </row>
    <row r="132" spans="1:10" ht="24">
      <c r="A132" s="14"/>
      <c r="B132" s="62"/>
      <c r="C132" s="105"/>
      <c r="D132" s="58"/>
      <c r="E132" s="67"/>
      <c r="F132" s="67"/>
      <c r="G132" s="64"/>
      <c r="H132" s="64"/>
      <c r="I132" s="349"/>
      <c r="J132" s="350"/>
    </row>
    <row r="133" spans="1:10" ht="24">
      <c r="A133" s="132"/>
      <c r="B133" s="158"/>
      <c r="C133" s="134"/>
      <c r="D133" s="159"/>
      <c r="E133" s="297" t="s">
        <v>121</v>
      </c>
      <c r="F133" s="298"/>
      <c r="G133" s="299"/>
      <c r="H133" s="153"/>
      <c r="I133" s="300">
        <f>SUM(I112:I132)</f>
        <v>198310</v>
      </c>
      <c r="J133" s="301"/>
    </row>
    <row r="134" spans="1:10" ht="21.75">
      <c r="A134" s="36"/>
      <c r="B134" s="36"/>
      <c r="C134" s="36"/>
      <c r="D134" s="314"/>
      <c r="E134" s="314"/>
      <c r="F134" s="36"/>
      <c r="G134" s="36"/>
      <c r="H134" s="36"/>
      <c r="I134" s="36"/>
      <c r="J134" s="37" t="s">
        <v>12</v>
      </c>
    </row>
    <row r="135" spans="1:10" ht="21.75">
      <c r="A135" s="36" t="s">
        <v>60</v>
      </c>
      <c r="B135" s="36"/>
      <c r="C135" s="36"/>
      <c r="D135" s="118"/>
      <c r="E135" s="118"/>
      <c r="F135" s="36"/>
      <c r="G135" s="36"/>
      <c r="H135" s="36"/>
      <c r="I135" s="36"/>
      <c r="J135" s="36"/>
    </row>
    <row r="136" spans="1:10" ht="21.75">
      <c r="A136" s="315" t="s">
        <v>27</v>
      </c>
      <c r="B136" s="315"/>
      <c r="C136" s="117"/>
      <c r="D136" s="117"/>
      <c r="E136" s="117"/>
      <c r="F136" s="33"/>
      <c r="G136" s="34"/>
      <c r="H136" s="34"/>
      <c r="I136" s="34"/>
      <c r="J136" s="37"/>
    </row>
    <row r="137" spans="1:10" ht="21.75">
      <c r="A137" s="316" t="s">
        <v>61</v>
      </c>
      <c r="B137" s="316"/>
      <c r="C137" s="39"/>
      <c r="D137" s="316" t="s">
        <v>28</v>
      </c>
      <c r="E137" s="316"/>
      <c r="F137" s="39"/>
      <c r="G137" s="39"/>
      <c r="H137" s="35"/>
      <c r="I137" s="35"/>
      <c r="J137" s="35"/>
    </row>
    <row r="138" spans="1:10" ht="24">
      <c r="A138" s="317" t="s">
        <v>0</v>
      </c>
      <c r="B138" s="309" t="s">
        <v>1</v>
      </c>
      <c r="C138" s="309" t="s">
        <v>2</v>
      </c>
      <c r="D138" s="317" t="s">
        <v>3</v>
      </c>
      <c r="E138" s="327" t="s">
        <v>4</v>
      </c>
      <c r="F138" s="327"/>
      <c r="G138" s="309" t="s">
        <v>5</v>
      </c>
      <c r="H138" s="309"/>
      <c r="I138" s="303" t="s">
        <v>29</v>
      </c>
      <c r="J138" s="304"/>
    </row>
    <row r="139" spans="1:10" ht="24">
      <c r="A139" s="318"/>
      <c r="B139" s="319"/>
      <c r="C139" s="309"/>
      <c r="D139" s="317"/>
      <c r="E139" s="38" t="s">
        <v>7</v>
      </c>
      <c r="F139" s="38" t="s">
        <v>8</v>
      </c>
      <c r="G139" s="38" t="s">
        <v>7</v>
      </c>
      <c r="H139" s="38" t="s">
        <v>8</v>
      </c>
      <c r="I139" s="305" t="s">
        <v>30</v>
      </c>
      <c r="J139" s="306"/>
    </row>
    <row r="140" spans="1:10" ht="24">
      <c r="A140" s="81">
        <v>1.5</v>
      </c>
      <c r="B140" s="87" t="s">
        <v>89</v>
      </c>
      <c r="C140" s="5"/>
      <c r="D140" s="5"/>
      <c r="E140" s="6"/>
      <c r="F140" s="6"/>
      <c r="G140" s="6"/>
      <c r="H140" s="6"/>
      <c r="I140" s="344"/>
      <c r="J140" s="344"/>
    </row>
    <row r="141" spans="1:10" ht="48">
      <c r="A141" s="7"/>
      <c r="B141" s="154" t="s">
        <v>91</v>
      </c>
      <c r="C141" s="58">
        <v>5</v>
      </c>
      <c r="D141" s="58" t="s">
        <v>41</v>
      </c>
      <c r="E141" s="59">
        <v>1500</v>
      </c>
      <c r="F141" s="59">
        <v>7500</v>
      </c>
      <c r="G141" s="63" t="s">
        <v>81</v>
      </c>
      <c r="H141" s="64" t="s">
        <v>81</v>
      </c>
      <c r="I141" s="302">
        <v>7500</v>
      </c>
      <c r="J141" s="302"/>
    </row>
    <row r="142" spans="1:10" ht="48">
      <c r="A142" s="7"/>
      <c r="B142" s="155" t="s">
        <v>90</v>
      </c>
      <c r="C142" s="58">
        <v>4</v>
      </c>
      <c r="D142" s="58" t="s">
        <v>41</v>
      </c>
      <c r="E142" s="59">
        <v>17388</v>
      </c>
      <c r="F142" s="59">
        <f>C142*E142</f>
        <v>69552</v>
      </c>
      <c r="G142" s="107" t="s">
        <v>81</v>
      </c>
      <c r="H142" s="64" t="s">
        <v>81</v>
      </c>
      <c r="I142" s="302">
        <v>69552</v>
      </c>
      <c r="J142" s="302"/>
    </row>
    <row r="143" spans="1:10" ht="24">
      <c r="A143" s="7"/>
      <c r="B143" s="155"/>
      <c r="C143" s="58"/>
      <c r="D143" s="58"/>
      <c r="E143" s="59"/>
      <c r="F143" s="59"/>
      <c r="G143" s="107"/>
      <c r="H143" s="64"/>
      <c r="I143" s="115"/>
      <c r="J143" s="116"/>
    </row>
    <row r="144" spans="1:10" ht="24">
      <c r="A144" s="7"/>
      <c r="B144" s="155"/>
      <c r="C144" s="58"/>
      <c r="D144" s="58"/>
      <c r="E144" s="59"/>
      <c r="F144" s="59"/>
      <c r="G144" s="107"/>
      <c r="H144" s="64"/>
      <c r="I144" s="115"/>
      <c r="J144" s="116"/>
    </row>
    <row r="145" spans="1:10" ht="24">
      <c r="A145" s="7"/>
      <c r="B145" s="155"/>
      <c r="C145" s="58"/>
      <c r="D145" s="58"/>
      <c r="E145" s="59"/>
      <c r="F145" s="59"/>
      <c r="G145" s="107"/>
      <c r="H145" s="64"/>
      <c r="I145" s="115"/>
      <c r="J145" s="116"/>
    </row>
    <row r="146" spans="1:10" ht="24">
      <c r="A146" s="7"/>
      <c r="B146" s="155"/>
      <c r="C146" s="58"/>
      <c r="D146" s="58"/>
      <c r="E146" s="59"/>
      <c r="F146" s="59"/>
      <c r="G146" s="107"/>
      <c r="H146" s="64"/>
      <c r="I146" s="115"/>
      <c r="J146" s="116"/>
    </row>
    <row r="147" spans="1:10" ht="24">
      <c r="A147" s="7"/>
      <c r="B147" s="155"/>
      <c r="C147" s="58"/>
      <c r="D147" s="58"/>
      <c r="E147" s="59"/>
      <c r="F147" s="59"/>
      <c r="G147" s="107"/>
      <c r="H147" s="64"/>
      <c r="I147" s="115"/>
      <c r="J147" s="116"/>
    </row>
    <row r="148" spans="1:10" ht="24">
      <c r="A148" s="7"/>
      <c r="B148" s="155"/>
      <c r="C148" s="58"/>
      <c r="D148" s="58"/>
      <c r="E148" s="59"/>
      <c r="F148" s="59"/>
      <c r="G148" s="107"/>
      <c r="H148" s="64"/>
      <c r="I148" s="115"/>
      <c r="J148" s="116"/>
    </row>
    <row r="149" spans="1:10" ht="24">
      <c r="A149" s="7"/>
      <c r="B149" s="155"/>
      <c r="C149" s="58"/>
      <c r="D149" s="58"/>
      <c r="E149" s="59"/>
      <c r="F149" s="59"/>
      <c r="G149" s="107"/>
      <c r="H149" s="64"/>
      <c r="I149" s="115"/>
      <c r="J149" s="116"/>
    </row>
    <row r="150" spans="1:10" ht="24">
      <c r="A150" s="7"/>
      <c r="B150" s="155"/>
      <c r="C150" s="58"/>
      <c r="D150" s="58"/>
      <c r="E150" s="59"/>
      <c r="F150" s="59"/>
      <c r="G150" s="107"/>
      <c r="H150" s="64"/>
      <c r="I150" s="115"/>
      <c r="J150" s="116"/>
    </row>
    <row r="151" spans="1:10" ht="24">
      <c r="A151" s="7"/>
      <c r="B151" s="155"/>
      <c r="C151" s="58"/>
      <c r="D151" s="58"/>
      <c r="E151" s="59"/>
      <c r="F151" s="59"/>
      <c r="G151" s="107"/>
      <c r="H151" s="64"/>
      <c r="I151" s="115"/>
      <c r="J151" s="116"/>
    </row>
    <row r="152" spans="1:10" ht="24">
      <c r="A152" s="7"/>
      <c r="B152" s="155"/>
      <c r="C152" s="58"/>
      <c r="D152" s="58"/>
      <c r="E152" s="59"/>
      <c r="F152" s="59"/>
      <c r="G152" s="107"/>
      <c r="H152" s="64"/>
      <c r="I152" s="115"/>
      <c r="J152" s="116"/>
    </row>
    <row r="153" spans="1:10" ht="24">
      <c r="A153" s="7"/>
      <c r="B153" s="155"/>
      <c r="C153" s="58"/>
      <c r="D153" s="58"/>
      <c r="E153" s="59"/>
      <c r="F153" s="59"/>
      <c r="G153" s="107"/>
      <c r="H153" s="64"/>
      <c r="I153" s="115"/>
      <c r="J153" s="116"/>
    </row>
    <row r="154" spans="1:10" ht="24">
      <c r="A154" s="7"/>
      <c r="B154" s="155"/>
      <c r="C154" s="58"/>
      <c r="D154" s="58"/>
      <c r="E154" s="59"/>
      <c r="F154" s="59"/>
      <c r="G154" s="107"/>
      <c r="H154" s="64"/>
      <c r="I154" s="115"/>
      <c r="J154" s="116"/>
    </row>
    <row r="155" spans="1:10" ht="24">
      <c r="A155" s="7"/>
      <c r="B155" s="155"/>
      <c r="C155" s="58"/>
      <c r="D155" s="58"/>
      <c r="E155" s="59"/>
      <c r="F155" s="59"/>
      <c r="G155" s="107"/>
      <c r="H155" s="64"/>
      <c r="I155" s="115"/>
      <c r="J155" s="116"/>
    </row>
    <row r="156" spans="1:10" ht="24">
      <c r="A156" s="7"/>
      <c r="B156" s="155"/>
      <c r="C156" s="58"/>
      <c r="D156" s="58"/>
      <c r="E156" s="59"/>
      <c r="F156" s="59"/>
      <c r="G156" s="107"/>
      <c r="H156" s="64"/>
      <c r="I156" s="115"/>
      <c r="J156" s="116"/>
    </row>
    <row r="157" spans="1:10" ht="24">
      <c r="A157" s="7"/>
      <c r="B157" s="155"/>
      <c r="C157" s="58"/>
      <c r="D157" s="58"/>
      <c r="E157" s="59"/>
      <c r="F157" s="59"/>
      <c r="G157" s="107"/>
      <c r="H157" s="64"/>
      <c r="I157" s="115"/>
      <c r="J157" s="116"/>
    </row>
    <row r="158" spans="1:10" ht="24">
      <c r="A158" s="7"/>
      <c r="B158" s="155"/>
      <c r="C158" s="58"/>
      <c r="D158" s="58"/>
      <c r="E158" s="59"/>
      <c r="F158" s="59"/>
      <c r="G158" s="107"/>
      <c r="H158" s="64"/>
      <c r="I158" s="115"/>
      <c r="J158" s="116"/>
    </row>
    <row r="159" spans="1:10" ht="24">
      <c r="A159" s="7"/>
      <c r="B159" s="155"/>
      <c r="C159" s="58"/>
      <c r="D159" s="58"/>
      <c r="E159" s="59"/>
      <c r="F159" s="59"/>
      <c r="G159" s="107"/>
      <c r="H159" s="64"/>
      <c r="I159" s="115"/>
      <c r="J159" s="116"/>
    </row>
    <row r="160" spans="1:10" ht="24">
      <c r="A160" s="14"/>
      <c r="B160" s="155"/>
      <c r="C160" s="58"/>
      <c r="D160" s="157"/>
      <c r="E160" s="161"/>
      <c r="F160" s="161"/>
      <c r="G160" s="92"/>
      <c r="H160" s="64"/>
      <c r="I160" s="139"/>
      <c r="J160" s="80"/>
    </row>
    <row r="161" spans="1:10" ht="24">
      <c r="A161" s="132"/>
      <c r="B161" s="160"/>
      <c r="C161" s="159"/>
      <c r="D161" s="159"/>
      <c r="E161" s="297" t="s">
        <v>121</v>
      </c>
      <c r="F161" s="298"/>
      <c r="G161" s="299"/>
      <c r="H161" s="153"/>
      <c r="I161" s="300">
        <f>SUM(I136:I142)</f>
        <v>77052</v>
      </c>
      <c r="J161" s="301"/>
    </row>
    <row r="162" spans="1:10" ht="21.75">
      <c r="A162" s="36"/>
      <c r="B162" s="36"/>
      <c r="C162" s="36"/>
      <c r="D162" s="314"/>
      <c r="E162" s="314"/>
      <c r="F162" s="36"/>
      <c r="G162" s="36"/>
      <c r="H162" s="36"/>
      <c r="I162" s="36"/>
      <c r="J162" s="37" t="s">
        <v>12</v>
      </c>
    </row>
    <row r="163" spans="1:10" ht="21.75">
      <c r="A163" s="36" t="s">
        <v>60</v>
      </c>
      <c r="B163" s="36"/>
      <c r="C163" s="36"/>
      <c r="D163" s="118"/>
      <c r="E163" s="118"/>
      <c r="F163" s="36"/>
      <c r="G163" s="36"/>
      <c r="H163" s="36"/>
      <c r="I163" s="36"/>
      <c r="J163" s="36"/>
    </row>
    <row r="164" spans="1:10" ht="21.75">
      <c r="A164" s="315" t="s">
        <v>27</v>
      </c>
      <c r="B164" s="315"/>
      <c r="C164" s="117"/>
      <c r="D164" s="117"/>
      <c r="E164" s="117"/>
      <c r="F164" s="33"/>
      <c r="G164" s="34"/>
      <c r="H164" s="34"/>
      <c r="I164" s="34"/>
      <c r="J164" s="37"/>
    </row>
    <row r="165" spans="1:10" ht="21.75">
      <c r="A165" s="316" t="s">
        <v>61</v>
      </c>
      <c r="B165" s="316"/>
      <c r="C165" s="39"/>
      <c r="D165" s="316" t="s">
        <v>28</v>
      </c>
      <c r="E165" s="316"/>
      <c r="F165" s="39"/>
      <c r="G165" s="39"/>
      <c r="H165" s="35"/>
      <c r="I165" s="35"/>
      <c r="J165" s="35"/>
    </row>
    <row r="166" spans="1:10" ht="24">
      <c r="A166" s="317" t="s">
        <v>0</v>
      </c>
      <c r="B166" s="309" t="s">
        <v>1</v>
      </c>
      <c r="C166" s="309" t="s">
        <v>2</v>
      </c>
      <c r="D166" s="317" t="s">
        <v>3</v>
      </c>
      <c r="E166" s="327" t="s">
        <v>4</v>
      </c>
      <c r="F166" s="327"/>
      <c r="G166" s="309" t="s">
        <v>5</v>
      </c>
      <c r="H166" s="309"/>
      <c r="I166" s="303" t="s">
        <v>29</v>
      </c>
      <c r="J166" s="304"/>
    </row>
    <row r="167" spans="1:10" ht="24">
      <c r="A167" s="318"/>
      <c r="B167" s="319"/>
      <c r="C167" s="309"/>
      <c r="D167" s="317"/>
      <c r="E167" s="38" t="s">
        <v>7</v>
      </c>
      <c r="F167" s="38" t="s">
        <v>8</v>
      </c>
      <c r="G167" s="38" t="s">
        <v>7</v>
      </c>
      <c r="H167" s="38" t="s">
        <v>8</v>
      </c>
      <c r="I167" s="305" t="s">
        <v>30</v>
      </c>
      <c r="J167" s="306"/>
    </row>
    <row r="168" spans="1:10" ht="24">
      <c r="A168" s="106">
        <v>1.6</v>
      </c>
      <c r="B168" s="103" t="s">
        <v>47</v>
      </c>
      <c r="C168" s="66"/>
      <c r="D168" s="58"/>
      <c r="E168" s="59"/>
      <c r="F168" s="59"/>
      <c r="G168" s="67"/>
      <c r="H168" s="63"/>
      <c r="I168" s="322"/>
      <c r="J168" s="322"/>
    </row>
    <row r="169" spans="1:10" ht="24">
      <c r="A169" s="7"/>
      <c r="B169" s="156" t="s">
        <v>92</v>
      </c>
      <c r="C169" s="66">
        <v>35</v>
      </c>
      <c r="D169" s="58" t="s">
        <v>49</v>
      </c>
      <c r="E169" s="59">
        <v>55</v>
      </c>
      <c r="F169" s="59">
        <f>C169*E169</f>
        <v>1925</v>
      </c>
      <c r="G169" s="64">
        <v>30</v>
      </c>
      <c r="H169" s="63">
        <f>C169*G169</f>
        <v>1050</v>
      </c>
      <c r="I169" s="322">
        <f>F169+H169</f>
        <v>2975</v>
      </c>
      <c r="J169" s="322"/>
    </row>
    <row r="170" spans="1:10" ht="24">
      <c r="A170" s="7"/>
      <c r="B170" s="156" t="s">
        <v>93</v>
      </c>
      <c r="C170" s="66">
        <v>358</v>
      </c>
      <c r="D170" s="58" t="s">
        <v>49</v>
      </c>
      <c r="E170" s="59">
        <v>50</v>
      </c>
      <c r="F170" s="59">
        <f>C170*E170</f>
        <v>17900</v>
      </c>
      <c r="G170" s="64">
        <v>30</v>
      </c>
      <c r="H170" s="63">
        <f>C170*G170</f>
        <v>10740</v>
      </c>
      <c r="I170" s="322">
        <f>F170+H170</f>
        <v>28640</v>
      </c>
      <c r="J170" s="322"/>
    </row>
    <row r="171" spans="1:10" ht="24">
      <c r="A171" s="7"/>
      <c r="B171" s="57"/>
      <c r="C171" s="66"/>
      <c r="D171" s="58"/>
      <c r="E171" s="59"/>
      <c r="F171" s="59"/>
      <c r="G171" s="64"/>
      <c r="H171" s="64"/>
      <c r="I171" s="139"/>
      <c r="J171" s="80"/>
    </row>
    <row r="172" spans="1:10" ht="24">
      <c r="A172" s="7"/>
      <c r="B172" s="57"/>
      <c r="C172" s="66"/>
      <c r="D172" s="58"/>
      <c r="E172" s="59"/>
      <c r="F172" s="59"/>
      <c r="G172" s="64"/>
      <c r="H172" s="64"/>
      <c r="I172" s="139"/>
      <c r="J172" s="80"/>
    </row>
    <row r="173" spans="1:10" ht="24">
      <c r="A173" s="7"/>
      <c r="B173" s="57"/>
      <c r="C173" s="66"/>
      <c r="D173" s="58"/>
      <c r="E173" s="59"/>
      <c r="F173" s="59"/>
      <c r="G173" s="64"/>
      <c r="H173" s="64"/>
      <c r="I173" s="139"/>
      <c r="J173" s="80"/>
    </row>
    <row r="174" spans="1:10" ht="24">
      <c r="A174" s="7"/>
      <c r="B174" s="57"/>
      <c r="C174" s="66"/>
      <c r="D174" s="58"/>
      <c r="E174" s="59"/>
      <c r="F174" s="59"/>
      <c r="G174" s="64"/>
      <c r="H174" s="64"/>
      <c r="I174" s="139"/>
      <c r="J174" s="80"/>
    </row>
    <row r="175" spans="1:10" ht="24">
      <c r="A175" s="7"/>
      <c r="B175" s="57"/>
      <c r="C175" s="66"/>
      <c r="D175" s="58"/>
      <c r="E175" s="59"/>
      <c r="F175" s="59"/>
      <c r="G175" s="64"/>
      <c r="H175" s="64"/>
      <c r="I175" s="139"/>
      <c r="J175" s="80"/>
    </row>
    <row r="176" spans="1:10" ht="24">
      <c r="A176" s="7"/>
      <c r="B176" s="57"/>
      <c r="C176" s="66"/>
      <c r="D176" s="58"/>
      <c r="E176" s="59"/>
      <c r="F176" s="59"/>
      <c r="G176" s="64"/>
      <c r="H176" s="64"/>
      <c r="I176" s="139"/>
      <c r="J176" s="80"/>
    </row>
    <row r="177" spans="1:10" ht="24">
      <c r="A177" s="7"/>
      <c r="B177" s="57"/>
      <c r="C177" s="66"/>
      <c r="D177" s="58"/>
      <c r="E177" s="59"/>
      <c r="F177" s="59"/>
      <c r="G177" s="64"/>
      <c r="H177" s="64"/>
      <c r="I177" s="139"/>
      <c r="J177" s="80"/>
    </row>
    <row r="178" spans="1:10" ht="24">
      <c r="A178" s="7"/>
      <c r="B178" s="57"/>
      <c r="C178" s="66"/>
      <c r="D178" s="58"/>
      <c r="E178" s="59"/>
      <c r="F178" s="59"/>
      <c r="G178" s="64"/>
      <c r="H178" s="64"/>
      <c r="I178" s="139"/>
      <c r="J178" s="80"/>
    </row>
    <row r="179" spans="1:10" ht="24">
      <c r="A179" s="7"/>
      <c r="B179" s="57"/>
      <c r="C179" s="66"/>
      <c r="D179" s="58"/>
      <c r="E179" s="59"/>
      <c r="F179" s="59"/>
      <c r="G179" s="64"/>
      <c r="H179" s="64"/>
      <c r="I179" s="139"/>
      <c r="J179" s="80"/>
    </row>
    <row r="180" spans="1:10" ht="24">
      <c r="A180" s="7"/>
      <c r="B180" s="57"/>
      <c r="C180" s="66"/>
      <c r="D180" s="58"/>
      <c r="E180" s="59"/>
      <c r="F180" s="59"/>
      <c r="G180" s="64"/>
      <c r="H180" s="64"/>
      <c r="I180" s="139"/>
      <c r="J180" s="80"/>
    </row>
    <row r="181" spans="1:10" ht="24">
      <c r="A181" s="7"/>
      <c r="B181" s="57"/>
      <c r="C181" s="66"/>
      <c r="D181" s="58"/>
      <c r="E181" s="59"/>
      <c r="F181" s="59"/>
      <c r="G181" s="64"/>
      <c r="H181" s="64"/>
      <c r="I181" s="139"/>
      <c r="J181" s="80"/>
    </row>
    <row r="182" spans="1:10" ht="24">
      <c r="A182" s="7"/>
      <c r="B182" s="57"/>
      <c r="C182" s="66"/>
      <c r="D182" s="58"/>
      <c r="E182" s="59"/>
      <c r="F182" s="59"/>
      <c r="G182" s="64"/>
      <c r="H182" s="64"/>
      <c r="I182" s="139"/>
      <c r="J182" s="80"/>
    </row>
    <row r="183" spans="1:10" ht="24">
      <c r="A183" s="7"/>
      <c r="B183" s="57"/>
      <c r="C183" s="66"/>
      <c r="D183" s="58"/>
      <c r="E183" s="59"/>
      <c r="F183" s="59"/>
      <c r="G183" s="64"/>
      <c r="H183" s="64"/>
      <c r="I183" s="139"/>
      <c r="J183" s="80"/>
    </row>
    <row r="184" spans="1:10" ht="24">
      <c r="A184" s="7"/>
      <c r="B184" s="57"/>
      <c r="C184" s="66"/>
      <c r="D184" s="58"/>
      <c r="E184" s="59"/>
      <c r="F184" s="59"/>
      <c r="G184" s="64"/>
      <c r="H184" s="64"/>
      <c r="I184" s="139"/>
      <c r="J184" s="80"/>
    </row>
    <row r="185" spans="1:10" ht="24">
      <c r="A185" s="7"/>
      <c r="B185" s="57"/>
      <c r="C185" s="66"/>
      <c r="D185" s="58"/>
      <c r="E185" s="59"/>
      <c r="F185" s="59"/>
      <c r="G185" s="64"/>
      <c r="H185" s="64"/>
      <c r="I185" s="139"/>
      <c r="J185" s="80"/>
    </row>
    <row r="186" spans="1:10" ht="24">
      <c r="A186" s="7"/>
      <c r="B186" s="57"/>
      <c r="C186" s="66"/>
      <c r="D186" s="58"/>
      <c r="E186" s="59"/>
      <c r="F186" s="59"/>
      <c r="G186" s="64"/>
      <c r="H186" s="64"/>
      <c r="I186" s="139"/>
      <c r="J186" s="80"/>
    </row>
    <row r="187" spans="1:10" ht="24">
      <c r="A187" s="7"/>
      <c r="B187" s="57"/>
      <c r="C187" s="66"/>
      <c r="D187" s="58"/>
      <c r="E187" s="59"/>
      <c r="F187" s="59"/>
      <c r="G187" s="64"/>
      <c r="H187" s="64"/>
      <c r="I187" s="139"/>
      <c r="J187" s="80"/>
    </row>
    <row r="188" spans="1:10" ht="24">
      <c r="A188" s="7"/>
      <c r="B188" s="57"/>
      <c r="C188" s="66"/>
      <c r="D188" s="58"/>
      <c r="E188" s="59"/>
      <c r="F188" s="59"/>
      <c r="G188" s="64"/>
      <c r="H188" s="64"/>
      <c r="I188" s="115"/>
      <c r="J188" s="80"/>
    </row>
    <row r="189" spans="1:10" ht="24">
      <c r="A189" s="14"/>
      <c r="B189" s="65"/>
      <c r="C189" s="58"/>
      <c r="D189" s="58"/>
      <c r="E189" s="59"/>
      <c r="F189" s="59"/>
      <c r="G189" s="59"/>
      <c r="H189" s="59"/>
      <c r="I189" s="322"/>
      <c r="J189" s="322"/>
    </row>
    <row r="190" spans="1:10" ht="24">
      <c r="A190" s="132"/>
      <c r="B190" s="158"/>
      <c r="C190" s="159"/>
      <c r="D190" s="199"/>
      <c r="E190" s="297" t="s">
        <v>111</v>
      </c>
      <c r="F190" s="298"/>
      <c r="G190" s="299"/>
      <c r="H190" s="153"/>
      <c r="I190" s="300">
        <f>I169+I170</f>
        <v>31615</v>
      </c>
      <c r="J190" s="301"/>
    </row>
    <row r="191" spans="1:10" ht="21.75">
      <c r="A191" s="36"/>
      <c r="B191" s="36"/>
      <c r="C191" s="36"/>
      <c r="D191" s="314"/>
      <c r="E191" s="314"/>
      <c r="F191" s="36"/>
      <c r="G191" s="36"/>
      <c r="H191" s="36"/>
      <c r="I191" s="36"/>
      <c r="J191" s="37" t="s">
        <v>12</v>
      </c>
    </row>
    <row r="192" spans="1:10" ht="21.75">
      <c r="A192" s="36" t="s">
        <v>60</v>
      </c>
      <c r="B192" s="36"/>
      <c r="C192" s="36"/>
      <c r="D192" s="118"/>
      <c r="E192" s="118"/>
      <c r="F192" s="36"/>
      <c r="G192" s="36"/>
      <c r="H192" s="36"/>
      <c r="I192" s="36"/>
      <c r="J192" s="36"/>
    </row>
    <row r="193" spans="1:10" ht="21.75">
      <c r="A193" s="315" t="s">
        <v>27</v>
      </c>
      <c r="B193" s="315"/>
      <c r="C193" s="117"/>
      <c r="D193" s="117"/>
      <c r="E193" s="117"/>
      <c r="F193" s="33"/>
      <c r="G193" s="34"/>
      <c r="H193" s="34"/>
      <c r="I193" s="34"/>
      <c r="J193" s="37"/>
    </row>
    <row r="194" spans="1:10" ht="21.75">
      <c r="A194" s="316" t="s">
        <v>61</v>
      </c>
      <c r="B194" s="316"/>
      <c r="C194" s="39"/>
      <c r="D194" s="316" t="s">
        <v>28</v>
      </c>
      <c r="E194" s="316"/>
      <c r="F194" s="39"/>
      <c r="G194" s="39"/>
      <c r="H194" s="35"/>
      <c r="I194" s="35"/>
      <c r="J194" s="35"/>
    </row>
    <row r="195" spans="1:10" ht="24">
      <c r="A195" s="317" t="s">
        <v>0</v>
      </c>
      <c r="B195" s="309" t="s">
        <v>1</v>
      </c>
      <c r="C195" s="309" t="s">
        <v>2</v>
      </c>
      <c r="D195" s="317" t="s">
        <v>3</v>
      </c>
      <c r="E195" s="327" t="s">
        <v>4</v>
      </c>
      <c r="F195" s="327"/>
      <c r="G195" s="309" t="s">
        <v>5</v>
      </c>
      <c r="H195" s="309"/>
      <c r="I195" s="303" t="s">
        <v>29</v>
      </c>
      <c r="J195" s="304"/>
    </row>
    <row r="196" spans="1:10" ht="24">
      <c r="A196" s="318"/>
      <c r="B196" s="319"/>
      <c r="C196" s="309"/>
      <c r="D196" s="317"/>
      <c r="E196" s="38" t="s">
        <v>7</v>
      </c>
      <c r="F196" s="38" t="s">
        <v>8</v>
      </c>
      <c r="G196" s="38" t="s">
        <v>7</v>
      </c>
      <c r="H196" s="38" t="s">
        <v>8</v>
      </c>
      <c r="I196" s="305" t="s">
        <v>30</v>
      </c>
      <c r="J196" s="306"/>
    </row>
    <row r="197" spans="1:10" ht="24">
      <c r="A197" s="70">
        <v>1.7</v>
      </c>
      <c r="B197" s="16" t="s">
        <v>48</v>
      </c>
      <c r="C197" s="17"/>
      <c r="D197" s="9"/>
      <c r="E197" s="52"/>
      <c r="F197" s="52"/>
      <c r="G197" s="51"/>
      <c r="H197" s="49"/>
      <c r="I197" s="307"/>
      <c r="J197" s="308"/>
    </row>
    <row r="198" spans="1:10" ht="24">
      <c r="A198" s="70"/>
      <c r="B198" s="162" t="s">
        <v>94</v>
      </c>
      <c r="C198" s="17">
        <v>1</v>
      </c>
      <c r="D198" s="9" t="s">
        <v>41</v>
      </c>
      <c r="E198" s="52">
        <v>8000</v>
      </c>
      <c r="F198" s="52">
        <f>C198*E198</f>
        <v>8000</v>
      </c>
      <c r="G198" s="51" t="s">
        <v>81</v>
      </c>
      <c r="H198" s="11" t="s">
        <v>81</v>
      </c>
      <c r="I198" s="322">
        <v>8000</v>
      </c>
      <c r="J198" s="322"/>
    </row>
    <row r="199" spans="1:10" ht="24">
      <c r="A199" s="70"/>
      <c r="B199" s="162" t="s">
        <v>97</v>
      </c>
      <c r="C199" s="17">
        <v>1</v>
      </c>
      <c r="D199" s="9" t="s">
        <v>41</v>
      </c>
      <c r="E199" s="52">
        <v>29400</v>
      </c>
      <c r="F199" s="52">
        <f>C199*E199</f>
        <v>29400</v>
      </c>
      <c r="G199" s="51" t="s">
        <v>81</v>
      </c>
      <c r="H199" s="49" t="s">
        <v>81</v>
      </c>
      <c r="I199" s="322">
        <v>29400</v>
      </c>
      <c r="J199" s="322"/>
    </row>
    <row r="200" spans="1:10" ht="72">
      <c r="A200" s="7"/>
      <c r="B200" s="151" t="s">
        <v>95</v>
      </c>
      <c r="C200" s="17">
        <v>1</v>
      </c>
      <c r="D200" s="13" t="s">
        <v>41</v>
      </c>
      <c r="E200" s="52">
        <v>4800</v>
      </c>
      <c r="F200" s="52">
        <f>C200*E200</f>
        <v>4800</v>
      </c>
      <c r="G200" s="51">
        <v>500</v>
      </c>
      <c r="H200" s="49">
        <v>500</v>
      </c>
      <c r="I200" s="322">
        <f>F200+H200</f>
        <v>5300</v>
      </c>
      <c r="J200" s="322"/>
    </row>
    <row r="201" spans="1:10" ht="72">
      <c r="A201" s="7"/>
      <c r="B201" s="151" t="s">
        <v>96</v>
      </c>
      <c r="C201" s="17">
        <v>1</v>
      </c>
      <c r="D201" s="9" t="s">
        <v>41</v>
      </c>
      <c r="E201" s="52">
        <v>11520</v>
      </c>
      <c r="F201" s="52">
        <f>C201*E201</f>
        <v>11520</v>
      </c>
      <c r="G201" s="51">
        <v>1000</v>
      </c>
      <c r="H201" s="49">
        <f>C201*G201</f>
        <v>1000</v>
      </c>
      <c r="I201" s="322">
        <f>F201+H201</f>
        <v>12520</v>
      </c>
      <c r="J201" s="322"/>
    </row>
    <row r="202" spans="1:10" ht="24">
      <c r="A202" s="7"/>
      <c r="B202" s="151"/>
      <c r="C202" s="17"/>
      <c r="D202" s="9"/>
      <c r="E202" s="163"/>
      <c r="F202" s="52"/>
      <c r="G202" s="164"/>
      <c r="H202" s="49"/>
      <c r="I202" s="139"/>
      <c r="J202" s="80"/>
    </row>
    <row r="203" spans="1:10" ht="24">
      <c r="A203" s="7"/>
      <c r="B203" s="151"/>
      <c r="C203" s="17"/>
      <c r="D203" s="9"/>
      <c r="E203" s="163"/>
      <c r="F203" s="52"/>
      <c r="G203" s="164"/>
      <c r="H203" s="49"/>
      <c r="I203" s="139"/>
      <c r="J203" s="80"/>
    </row>
    <row r="204" spans="1:10" ht="24">
      <c r="A204" s="7"/>
      <c r="B204" s="151"/>
      <c r="C204" s="17"/>
      <c r="D204" s="9"/>
      <c r="E204" s="163"/>
      <c r="F204" s="52"/>
      <c r="G204" s="164"/>
      <c r="H204" s="49"/>
      <c r="I204" s="139"/>
      <c r="J204" s="80"/>
    </row>
    <row r="205" spans="1:10" ht="24">
      <c r="A205" s="7"/>
      <c r="B205" s="151"/>
      <c r="C205" s="17"/>
      <c r="D205" s="9"/>
      <c r="E205" s="163"/>
      <c r="F205" s="52"/>
      <c r="G205" s="164"/>
      <c r="H205" s="49"/>
      <c r="I205" s="139"/>
      <c r="J205" s="80"/>
    </row>
    <row r="206" spans="1:10" ht="24">
      <c r="A206" s="7"/>
      <c r="B206" s="151"/>
      <c r="C206" s="17"/>
      <c r="D206" s="9"/>
      <c r="E206" s="163"/>
      <c r="F206" s="52"/>
      <c r="G206" s="164"/>
      <c r="H206" s="49"/>
      <c r="I206" s="139"/>
      <c r="J206" s="80"/>
    </row>
    <row r="207" spans="1:10" ht="24">
      <c r="A207" s="7"/>
      <c r="B207" s="151"/>
      <c r="C207" s="17"/>
      <c r="D207" s="9"/>
      <c r="E207" s="163"/>
      <c r="F207" s="52"/>
      <c r="G207" s="164"/>
      <c r="H207" s="49"/>
      <c r="I207" s="139"/>
      <c r="J207" s="80"/>
    </row>
    <row r="208" spans="1:10" ht="24">
      <c r="A208" s="7"/>
      <c r="B208" s="151"/>
      <c r="C208" s="17"/>
      <c r="D208" s="9"/>
      <c r="E208" s="163"/>
      <c r="F208" s="52"/>
      <c r="G208" s="164"/>
      <c r="H208" s="49"/>
      <c r="I208" s="139"/>
      <c r="J208" s="80"/>
    </row>
    <row r="209" spans="1:10" ht="24">
      <c r="A209" s="7"/>
      <c r="B209" s="151"/>
      <c r="C209" s="17"/>
      <c r="D209" s="9"/>
      <c r="E209" s="163"/>
      <c r="F209" s="52"/>
      <c r="G209" s="164"/>
      <c r="H209" s="49"/>
      <c r="I209" s="139"/>
      <c r="J209" s="80"/>
    </row>
    <row r="210" spans="1:10" ht="24">
      <c r="A210" s="7"/>
      <c r="B210" s="151"/>
      <c r="C210" s="17"/>
      <c r="D210" s="9"/>
      <c r="E210" s="163"/>
      <c r="F210" s="52"/>
      <c r="G210" s="164"/>
      <c r="H210" s="49"/>
      <c r="I210" s="139"/>
      <c r="J210" s="80"/>
    </row>
    <row r="211" spans="1:10" ht="24">
      <c r="A211" s="7"/>
      <c r="B211" s="151"/>
      <c r="C211" s="17"/>
      <c r="D211" s="9"/>
      <c r="E211" s="163"/>
      <c r="F211" s="52"/>
      <c r="G211" s="164"/>
      <c r="H211" s="49"/>
      <c r="I211" s="139"/>
      <c r="J211" s="80"/>
    </row>
    <row r="212" spans="1:10" ht="24">
      <c r="A212" s="7"/>
      <c r="B212" s="151"/>
      <c r="C212" s="17"/>
      <c r="D212" s="9"/>
      <c r="E212" s="163"/>
      <c r="F212" s="52"/>
      <c r="G212" s="164"/>
      <c r="H212" s="49"/>
      <c r="I212" s="139"/>
      <c r="J212" s="80"/>
    </row>
    <row r="213" spans="1:10" ht="24">
      <c r="A213" s="7"/>
      <c r="B213" s="151"/>
      <c r="C213" s="17"/>
      <c r="D213" s="9"/>
      <c r="E213" s="163"/>
      <c r="F213" s="52"/>
      <c r="G213" s="164"/>
      <c r="H213" s="49"/>
      <c r="I213" s="139"/>
      <c r="J213" s="80"/>
    </row>
    <row r="214" spans="1:10" ht="24">
      <c r="A214" s="7"/>
      <c r="B214" s="151"/>
      <c r="C214" s="17"/>
      <c r="D214" s="9"/>
      <c r="E214" s="163"/>
      <c r="F214" s="52"/>
      <c r="G214" s="164"/>
      <c r="H214" s="49"/>
      <c r="I214" s="139"/>
      <c r="J214" s="80"/>
    </row>
    <row r="215" spans="1:10" ht="24">
      <c r="A215" s="7"/>
      <c r="B215" s="151"/>
      <c r="C215" s="17"/>
      <c r="D215" s="9"/>
      <c r="E215" s="163"/>
      <c r="F215" s="52"/>
      <c r="G215" s="164"/>
      <c r="H215" s="49"/>
      <c r="I215" s="115"/>
      <c r="J215" s="80"/>
    </row>
    <row r="216" spans="1:10" ht="24">
      <c r="A216" s="14"/>
      <c r="B216" s="8"/>
      <c r="C216" s="17"/>
      <c r="D216" s="9"/>
      <c r="E216" s="114"/>
      <c r="F216" s="165"/>
      <c r="G216" s="78"/>
      <c r="H216" s="10"/>
      <c r="I216" s="328"/>
      <c r="J216" s="328"/>
    </row>
    <row r="217" spans="1:10" ht="24">
      <c r="A217" s="132"/>
      <c r="B217" s="133"/>
      <c r="C217" s="134"/>
      <c r="D217" s="135"/>
      <c r="E217" s="297" t="s">
        <v>121</v>
      </c>
      <c r="F217" s="298"/>
      <c r="G217" s="299"/>
      <c r="H217" s="153"/>
      <c r="I217" s="300">
        <f>I198+I199+I200+I201</f>
        <v>55220</v>
      </c>
      <c r="J217" s="301"/>
    </row>
    <row r="218" spans="1:10" ht="21.75">
      <c r="A218" s="36"/>
      <c r="B218" s="36"/>
      <c r="C218" s="36"/>
      <c r="D218" s="314"/>
      <c r="E218" s="314"/>
      <c r="F218" s="36"/>
      <c r="G218" s="36"/>
      <c r="H218" s="36"/>
      <c r="I218" s="36"/>
      <c r="J218" s="37" t="s">
        <v>12</v>
      </c>
    </row>
    <row r="219" spans="1:10" ht="21.75">
      <c r="A219" s="36" t="s">
        <v>60</v>
      </c>
      <c r="B219" s="36"/>
      <c r="C219" s="36"/>
      <c r="D219" s="118"/>
      <c r="E219" s="118"/>
      <c r="F219" s="36"/>
      <c r="G219" s="36"/>
      <c r="H219" s="36"/>
      <c r="I219" s="36"/>
      <c r="J219" s="36"/>
    </row>
    <row r="220" spans="1:10" ht="21.75">
      <c r="A220" s="315" t="s">
        <v>27</v>
      </c>
      <c r="B220" s="315"/>
      <c r="C220" s="117"/>
      <c r="D220" s="117"/>
      <c r="E220" s="117"/>
      <c r="F220" s="33"/>
      <c r="G220" s="34"/>
      <c r="H220" s="34"/>
      <c r="I220" s="34"/>
      <c r="J220" s="37"/>
    </row>
    <row r="221" spans="1:10" ht="21.75">
      <c r="A221" s="316" t="s">
        <v>61</v>
      </c>
      <c r="B221" s="316"/>
      <c r="C221" s="39"/>
      <c r="D221" s="316" t="s">
        <v>28</v>
      </c>
      <c r="E221" s="316"/>
      <c r="F221" s="39"/>
      <c r="G221" s="39"/>
      <c r="H221" s="35"/>
      <c r="I221" s="35"/>
      <c r="J221" s="35"/>
    </row>
    <row r="222" spans="1:10" ht="24">
      <c r="A222" s="317" t="s">
        <v>0</v>
      </c>
      <c r="B222" s="309" t="s">
        <v>1</v>
      </c>
      <c r="C222" s="309" t="s">
        <v>2</v>
      </c>
      <c r="D222" s="317" t="s">
        <v>3</v>
      </c>
      <c r="E222" s="327" t="s">
        <v>4</v>
      </c>
      <c r="F222" s="327"/>
      <c r="G222" s="309" t="s">
        <v>5</v>
      </c>
      <c r="H222" s="309"/>
      <c r="I222" s="303" t="s">
        <v>29</v>
      </c>
      <c r="J222" s="304"/>
    </row>
    <row r="223" spans="1:10" ht="24">
      <c r="A223" s="318"/>
      <c r="B223" s="319"/>
      <c r="C223" s="309"/>
      <c r="D223" s="317"/>
      <c r="E223" s="38" t="s">
        <v>7</v>
      </c>
      <c r="F223" s="38" t="s">
        <v>8</v>
      </c>
      <c r="G223" s="38" t="s">
        <v>7</v>
      </c>
      <c r="H223" s="38" t="s">
        <v>8</v>
      </c>
      <c r="I223" s="305" t="s">
        <v>30</v>
      </c>
      <c r="J223" s="306"/>
    </row>
    <row r="224" spans="1:10" ht="24">
      <c r="A224" s="70">
        <v>1.8</v>
      </c>
      <c r="B224" s="16" t="s">
        <v>122</v>
      </c>
      <c r="C224" s="17"/>
      <c r="D224" s="9"/>
      <c r="E224" s="52"/>
      <c r="F224" s="52"/>
      <c r="G224" s="51"/>
      <c r="H224" s="49"/>
      <c r="I224" s="307"/>
      <c r="J224" s="308"/>
    </row>
    <row r="225" spans="1:10" ht="24">
      <c r="A225" s="70"/>
      <c r="B225" s="166" t="s">
        <v>99</v>
      </c>
      <c r="C225" s="90">
        <v>6</v>
      </c>
      <c r="D225" s="13" t="s">
        <v>42</v>
      </c>
      <c r="E225" s="49">
        <v>4000</v>
      </c>
      <c r="F225" s="49">
        <f t="shared" ref="F225:F230" si="7">C225*E225</f>
        <v>24000</v>
      </c>
      <c r="G225" s="49" t="s">
        <v>81</v>
      </c>
      <c r="H225" s="11" t="s">
        <v>81</v>
      </c>
      <c r="I225" s="302">
        <v>24000</v>
      </c>
      <c r="J225" s="302"/>
    </row>
    <row r="226" spans="1:10" ht="29.25">
      <c r="A226" s="70"/>
      <c r="B226" s="166" t="s">
        <v>100</v>
      </c>
      <c r="C226" s="90">
        <v>8</v>
      </c>
      <c r="D226" s="13" t="s">
        <v>42</v>
      </c>
      <c r="E226" s="49">
        <v>3000</v>
      </c>
      <c r="F226" s="49">
        <f t="shared" si="7"/>
        <v>24000</v>
      </c>
      <c r="G226" s="49" t="s">
        <v>81</v>
      </c>
      <c r="H226" s="49" t="s">
        <v>81</v>
      </c>
      <c r="I226" s="302">
        <v>24000</v>
      </c>
      <c r="J226" s="302"/>
    </row>
    <row r="227" spans="1:10" ht="24">
      <c r="A227" s="7"/>
      <c r="B227" s="166" t="s">
        <v>101</v>
      </c>
      <c r="C227" s="90">
        <v>5</v>
      </c>
      <c r="D227" s="13" t="s">
        <v>42</v>
      </c>
      <c r="E227" s="49">
        <v>5350</v>
      </c>
      <c r="F227" s="49">
        <f t="shared" si="7"/>
        <v>26750</v>
      </c>
      <c r="G227" s="49" t="s">
        <v>81</v>
      </c>
      <c r="H227" s="49" t="s">
        <v>81</v>
      </c>
      <c r="I227" s="302">
        <v>26750</v>
      </c>
      <c r="J227" s="302"/>
    </row>
    <row r="228" spans="1:10" ht="24">
      <c r="A228" s="7"/>
      <c r="B228" s="166" t="s">
        <v>102</v>
      </c>
      <c r="C228" s="90">
        <v>13</v>
      </c>
      <c r="D228" s="13" t="s">
        <v>42</v>
      </c>
      <c r="E228" s="49">
        <v>3216</v>
      </c>
      <c r="F228" s="49">
        <f t="shared" si="7"/>
        <v>41808</v>
      </c>
      <c r="G228" s="49" t="s">
        <v>81</v>
      </c>
      <c r="H228" s="49" t="s">
        <v>81</v>
      </c>
      <c r="I228" s="302">
        <v>41808</v>
      </c>
      <c r="J228" s="302"/>
    </row>
    <row r="229" spans="1:10" ht="24">
      <c r="A229" s="167"/>
      <c r="B229" s="166" t="s">
        <v>103</v>
      </c>
      <c r="C229" s="90">
        <v>2</v>
      </c>
      <c r="D229" s="13" t="s">
        <v>42</v>
      </c>
      <c r="E229" s="49">
        <v>8500</v>
      </c>
      <c r="F229" s="49">
        <f t="shared" si="7"/>
        <v>17000</v>
      </c>
      <c r="G229" s="49" t="s">
        <v>81</v>
      </c>
      <c r="H229" s="49" t="s">
        <v>81</v>
      </c>
      <c r="I229" s="302">
        <v>17000</v>
      </c>
      <c r="J229" s="302"/>
    </row>
    <row r="230" spans="1:10" ht="24">
      <c r="A230" s="167"/>
      <c r="B230" s="166" t="s">
        <v>104</v>
      </c>
      <c r="C230" s="90">
        <v>2</v>
      </c>
      <c r="D230" s="13" t="s">
        <v>42</v>
      </c>
      <c r="E230" s="49">
        <v>6500</v>
      </c>
      <c r="F230" s="49">
        <f t="shared" si="7"/>
        <v>13000</v>
      </c>
      <c r="G230" s="49" t="s">
        <v>81</v>
      </c>
      <c r="H230" s="49" t="s">
        <v>81</v>
      </c>
      <c r="I230" s="302">
        <v>13000</v>
      </c>
      <c r="J230" s="302"/>
    </row>
    <row r="231" spans="1:10" ht="24">
      <c r="A231" s="167"/>
      <c r="B231" s="168"/>
      <c r="C231" s="169"/>
      <c r="D231" s="170"/>
      <c r="E231" s="171"/>
      <c r="F231" s="172"/>
      <c r="G231" s="173"/>
      <c r="H231" s="172"/>
      <c r="I231" s="174"/>
      <c r="J231" s="175"/>
    </row>
    <row r="232" spans="1:10" ht="24">
      <c r="A232" s="7"/>
      <c r="B232" s="89"/>
      <c r="C232" s="90"/>
      <c r="D232" s="13"/>
      <c r="E232" s="110"/>
      <c r="F232" s="95"/>
      <c r="G232" s="111"/>
      <c r="H232" s="11"/>
      <c r="I232" s="230"/>
      <c r="J232" s="232"/>
    </row>
    <row r="233" spans="1:10" ht="24">
      <c r="A233" s="7"/>
      <c r="B233" s="89"/>
      <c r="C233" s="90"/>
      <c r="D233" s="13"/>
      <c r="E233" s="110"/>
      <c r="F233" s="95"/>
      <c r="G233" s="111"/>
      <c r="H233" s="11"/>
      <c r="I233" s="112"/>
      <c r="J233" s="113"/>
    </row>
    <row r="234" spans="1:10" ht="24">
      <c r="A234" s="7"/>
      <c r="B234" s="89"/>
      <c r="C234" s="90"/>
      <c r="D234" s="13"/>
      <c r="E234" s="110"/>
      <c r="F234" s="95"/>
      <c r="G234" s="111"/>
      <c r="H234" s="11"/>
      <c r="I234" s="112"/>
      <c r="J234" s="113"/>
    </row>
    <row r="235" spans="1:10" ht="24">
      <c r="A235" s="7"/>
      <c r="B235" s="89"/>
      <c r="C235" s="90"/>
      <c r="D235" s="13"/>
      <c r="E235" s="110"/>
      <c r="F235" s="95"/>
      <c r="G235" s="111"/>
      <c r="H235" s="11"/>
      <c r="I235" s="112"/>
      <c r="J235" s="113"/>
    </row>
    <row r="236" spans="1:10" ht="24">
      <c r="A236" s="7"/>
      <c r="B236" s="89"/>
      <c r="C236" s="90"/>
      <c r="D236" s="13"/>
      <c r="E236" s="110"/>
      <c r="F236" s="95"/>
      <c r="G236" s="111"/>
      <c r="H236" s="11"/>
      <c r="I236" s="112"/>
      <c r="J236" s="113"/>
    </row>
    <row r="237" spans="1:10" ht="24">
      <c r="A237" s="7"/>
      <c r="B237" s="89"/>
      <c r="C237" s="90"/>
      <c r="D237" s="13"/>
      <c r="E237" s="110"/>
      <c r="F237" s="95"/>
      <c r="G237" s="111"/>
      <c r="H237" s="11"/>
      <c r="I237" s="112"/>
      <c r="J237" s="113"/>
    </row>
    <row r="238" spans="1:10" ht="24">
      <c r="A238" s="7"/>
      <c r="B238" s="89"/>
      <c r="C238" s="90"/>
      <c r="D238" s="13"/>
      <c r="E238" s="110"/>
      <c r="F238" s="95"/>
      <c r="G238" s="111"/>
      <c r="H238" s="11"/>
      <c r="I238" s="112"/>
      <c r="J238" s="113"/>
    </row>
    <row r="239" spans="1:10" ht="24">
      <c r="A239" s="7"/>
      <c r="B239" s="89"/>
      <c r="C239" s="90"/>
      <c r="D239" s="13"/>
      <c r="E239" s="110"/>
      <c r="F239" s="95"/>
      <c r="G239" s="111"/>
      <c r="H239" s="11"/>
      <c r="I239" s="112"/>
      <c r="J239" s="113"/>
    </row>
    <row r="240" spans="1:10" ht="24">
      <c r="A240" s="7"/>
      <c r="B240" s="89"/>
      <c r="C240" s="90"/>
      <c r="D240" s="13"/>
      <c r="E240" s="110"/>
      <c r="F240" s="95"/>
      <c r="G240" s="111"/>
      <c r="H240" s="11"/>
      <c r="I240" s="112"/>
      <c r="J240" s="113"/>
    </row>
    <row r="241" spans="1:10" ht="24">
      <c r="A241" s="7"/>
      <c r="B241" s="89"/>
      <c r="C241" s="90"/>
      <c r="D241" s="13"/>
      <c r="E241" s="110"/>
      <c r="F241" s="95"/>
      <c r="G241" s="111"/>
      <c r="H241" s="11"/>
      <c r="I241" s="112"/>
      <c r="J241" s="113"/>
    </row>
    <row r="242" spans="1:10" ht="24">
      <c r="A242" s="7"/>
      <c r="B242" s="89"/>
      <c r="C242" s="90"/>
      <c r="D242" s="13"/>
      <c r="E242" s="110"/>
      <c r="F242" s="95"/>
      <c r="G242" s="111"/>
      <c r="H242" s="11"/>
      <c r="I242" s="112"/>
      <c r="J242" s="113"/>
    </row>
    <row r="243" spans="1:10" ht="24">
      <c r="A243" s="7"/>
      <c r="B243" s="89"/>
      <c r="C243" s="90"/>
      <c r="D243" s="13"/>
      <c r="E243" s="110"/>
      <c r="F243" s="95"/>
      <c r="G243" s="111"/>
      <c r="H243" s="11"/>
      <c r="I243" s="112"/>
      <c r="J243" s="113"/>
    </row>
    <row r="244" spans="1:10" ht="24">
      <c r="A244" s="7"/>
      <c r="B244" s="8"/>
      <c r="C244" s="17"/>
      <c r="D244" s="9"/>
      <c r="E244" s="110"/>
      <c r="F244" s="95"/>
      <c r="G244" s="78"/>
      <c r="H244" s="11"/>
      <c r="I244" s="112"/>
      <c r="J244" s="113"/>
    </row>
    <row r="245" spans="1:10" ht="24">
      <c r="A245" s="132"/>
      <c r="B245" s="133"/>
      <c r="C245" s="134"/>
      <c r="D245" s="135"/>
      <c r="E245" s="297" t="s">
        <v>50</v>
      </c>
      <c r="F245" s="298"/>
      <c r="G245" s="299"/>
      <c r="H245" s="153"/>
      <c r="I245" s="300">
        <f>I225+I226+I227+I228+I229+I230</f>
        <v>146558</v>
      </c>
      <c r="J245" s="301"/>
    </row>
    <row r="246" spans="1:10" ht="21.75">
      <c r="A246" s="36"/>
      <c r="B246" s="36"/>
      <c r="C246" s="36"/>
      <c r="D246" s="314"/>
      <c r="E246" s="314"/>
      <c r="F246" s="36"/>
      <c r="G246" s="36"/>
      <c r="H246" s="36"/>
      <c r="I246" s="36"/>
      <c r="J246" s="37" t="s">
        <v>12</v>
      </c>
    </row>
    <row r="247" spans="1:10" ht="21.75">
      <c r="A247" s="36" t="s">
        <v>60</v>
      </c>
      <c r="B247" s="36"/>
      <c r="C247" s="36"/>
      <c r="D247" s="186"/>
      <c r="E247" s="186"/>
      <c r="F247" s="36"/>
      <c r="G247" s="36"/>
      <c r="H247" s="36"/>
      <c r="I247" s="36"/>
      <c r="J247" s="36"/>
    </row>
    <row r="248" spans="1:10" ht="21.75">
      <c r="A248" s="315" t="s">
        <v>27</v>
      </c>
      <c r="B248" s="315"/>
      <c r="C248" s="187"/>
      <c r="D248" s="187"/>
      <c r="E248" s="187"/>
      <c r="F248" s="33"/>
      <c r="G248" s="34"/>
      <c r="H248" s="34"/>
      <c r="I248" s="34"/>
      <c r="J248" s="37"/>
    </row>
    <row r="249" spans="1:10" ht="21.75">
      <c r="A249" s="316" t="s">
        <v>61</v>
      </c>
      <c r="B249" s="316"/>
      <c r="C249" s="39"/>
      <c r="D249" s="316" t="s">
        <v>28</v>
      </c>
      <c r="E249" s="316"/>
      <c r="F249" s="39"/>
      <c r="G249" s="39"/>
      <c r="H249" s="35"/>
      <c r="I249" s="35"/>
      <c r="J249" s="35"/>
    </row>
    <row r="250" spans="1:10" ht="24">
      <c r="A250" s="317" t="s">
        <v>0</v>
      </c>
      <c r="B250" s="309" t="s">
        <v>1</v>
      </c>
      <c r="C250" s="309" t="s">
        <v>2</v>
      </c>
      <c r="D250" s="317" t="s">
        <v>3</v>
      </c>
      <c r="E250" s="327" t="s">
        <v>4</v>
      </c>
      <c r="F250" s="327"/>
      <c r="G250" s="309" t="s">
        <v>5</v>
      </c>
      <c r="H250" s="309"/>
      <c r="I250" s="303" t="s">
        <v>29</v>
      </c>
      <c r="J250" s="304"/>
    </row>
    <row r="251" spans="1:10" ht="24">
      <c r="A251" s="318"/>
      <c r="B251" s="319"/>
      <c r="C251" s="309"/>
      <c r="D251" s="317"/>
      <c r="E251" s="38" t="s">
        <v>7</v>
      </c>
      <c r="F251" s="38" t="s">
        <v>8</v>
      </c>
      <c r="G251" s="38" t="s">
        <v>7</v>
      </c>
      <c r="H251" s="38" t="s">
        <v>8</v>
      </c>
      <c r="I251" s="305" t="s">
        <v>30</v>
      </c>
      <c r="J251" s="306"/>
    </row>
    <row r="252" spans="1:10" ht="24">
      <c r="A252" s="70">
        <v>1.9</v>
      </c>
      <c r="B252" s="16" t="s">
        <v>98</v>
      </c>
      <c r="C252" s="17"/>
      <c r="D252" s="9"/>
      <c r="E252" s="52"/>
      <c r="F252" s="52"/>
      <c r="G252" s="51"/>
      <c r="H252" s="49"/>
      <c r="I252" s="307"/>
      <c r="J252" s="308"/>
    </row>
    <row r="253" spans="1:10" ht="24">
      <c r="A253" s="70"/>
      <c r="B253" s="166" t="s">
        <v>123</v>
      </c>
      <c r="C253" s="90">
        <v>23</v>
      </c>
      <c r="D253" s="13" t="s">
        <v>41</v>
      </c>
      <c r="E253" s="49">
        <v>189</v>
      </c>
      <c r="F253" s="49">
        <f>C253*E253</f>
        <v>4347</v>
      </c>
      <c r="G253" s="49">
        <v>90</v>
      </c>
      <c r="H253" s="11">
        <v>2070</v>
      </c>
      <c r="I253" s="302">
        <f>F253+H253</f>
        <v>6417</v>
      </c>
      <c r="J253" s="302"/>
    </row>
    <row r="254" spans="1:10" ht="24">
      <c r="A254" s="70"/>
      <c r="B254" s="166" t="s">
        <v>124</v>
      </c>
      <c r="C254" s="90">
        <v>5</v>
      </c>
      <c r="D254" s="13" t="s">
        <v>41</v>
      </c>
      <c r="E254" s="49">
        <v>345</v>
      </c>
      <c r="F254" s="49">
        <f t="shared" ref="F254:F259" si="8">C254*E254</f>
        <v>1725</v>
      </c>
      <c r="G254" s="49">
        <v>90</v>
      </c>
      <c r="H254" s="49">
        <v>630</v>
      </c>
      <c r="I254" s="302">
        <f t="shared" ref="I254:I258" si="9">F254+H254</f>
        <v>2355</v>
      </c>
      <c r="J254" s="302"/>
    </row>
    <row r="255" spans="1:10" ht="24">
      <c r="A255" s="7"/>
      <c r="B255" s="166" t="s">
        <v>125</v>
      </c>
      <c r="C255" s="90">
        <v>24</v>
      </c>
      <c r="D255" s="13" t="s">
        <v>41</v>
      </c>
      <c r="E255" s="49">
        <v>1090</v>
      </c>
      <c r="F255" s="49">
        <f t="shared" si="8"/>
        <v>26160</v>
      </c>
      <c r="G255" s="49">
        <v>115</v>
      </c>
      <c r="H255" s="49">
        <v>2760</v>
      </c>
      <c r="I255" s="302">
        <f t="shared" si="9"/>
        <v>28920</v>
      </c>
      <c r="J255" s="302"/>
    </row>
    <row r="256" spans="1:10" ht="24">
      <c r="A256" s="7"/>
      <c r="B256" s="166" t="s">
        <v>126</v>
      </c>
      <c r="C256" s="90">
        <v>10</v>
      </c>
      <c r="D256" s="13" t="s">
        <v>41</v>
      </c>
      <c r="E256" s="49">
        <v>189</v>
      </c>
      <c r="F256" s="49">
        <f t="shared" si="8"/>
        <v>1890</v>
      </c>
      <c r="G256" s="49">
        <v>90</v>
      </c>
      <c r="H256" s="49">
        <v>900</v>
      </c>
      <c r="I256" s="302">
        <f t="shared" si="9"/>
        <v>2790</v>
      </c>
      <c r="J256" s="302"/>
    </row>
    <row r="257" spans="1:10" ht="24">
      <c r="A257" s="167"/>
      <c r="B257" s="166" t="s">
        <v>127</v>
      </c>
      <c r="C257" s="90">
        <v>14</v>
      </c>
      <c r="D257" s="13" t="s">
        <v>41</v>
      </c>
      <c r="E257" s="49">
        <v>245</v>
      </c>
      <c r="F257" s="49">
        <f t="shared" si="8"/>
        <v>3430</v>
      </c>
      <c r="G257" s="49">
        <v>90</v>
      </c>
      <c r="H257" s="49">
        <v>1260</v>
      </c>
      <c r="I257" s="302">
        <f t="shared" si="9"/>
        <v>4690</v>
      </c>
      <c r="J257" s="302"/>
    </row>
    <row r="258" spans="1:10" ht="24">
      <c r="A258" s="167"/>
      <c r="B258" s="166" t="s">
        <v>128</v>
      </c>
      <c r="C258" s="90">
        <v>1</v>
      </c>
      <c r="D258" s="13" t="s">
        <v>135</v>
      </c>
      <c r="E258" s="49">
        <v>44000</v>
      </c>
      <c r="F258" s="49">
        <f t="shared" si="8"/>
        <v>44000</v>
      </c>
      <c r="G258" s="49">
        <v>33846</v>
      </c>
      <c r="H258" s="49">
        <v>33846</v>
      </c>
      <c r="I258" s="302">
        <f t="shared" si="9"/>
        <v>77846</v>
      </c>
      <c r="J258" s="302"/>
    </row>
    <row r="259" spans="1:10" ht="24">
      <c r="A259" s="167"/>
      <c r="B259" s="166" t="s">
        <v>129</v>
      </c>
      <c r="C259" s="90">
        <v>1</v>
      </c>
      <c r="D259" s="13" t="s">
        <v>135</v>
      </c>
      <c r="E259" s="49">
        <v>3500</v>
      </c>
      <c r="F259" s="49">
        <f t="shared" si="8"/>
        <v>3500</v>
      </c>
      <c r="G259" s="49"/>
      <c r="H259" s="11"/>
      <c r="I259" s="302">
        <f>F259+H259</f>
        <v>3500</v>
      </c>
      <c r="J259" s="302"/>
    </row>
    <row r="260" spans="1:10" ht="24">
      <c r="A260" s="7" t="s">
        <v>130</v>
      </c>
      <c r="B260" s="89" t="s">
        <v>131</v>
      </c>
      <c r="C260" s="90"/>
      <c r="D260" s="13"/>
      <c r="E260" s="181"/>
      <c r="F260" s="95"/>
      <c r="G260" s="182"/>
      <c r="H260" s="11"/>
      <c r="I260" s="230"/>
      <c r="J260" s="232"/>
    </row>
    <row r="261" spans="1:10" ht="24">
      <c r="A261" s="7"/>
      <c r="B261" s="166" t="s">
        <v>132</v>
      </c>
      <c r="C261" s="90">
        <v>15</v>
      </c>
      <c r="D261" s="13" t="s">
        <v>44</v>
      </c>
      <c r="E261" s="49">
        <v>300</v>
      </c>
      <c r="F261" s="49">
        <f>C261*E261</f>
        <v>4500</v>
      </c>
      <c r="G261" s="49">
        <v>50</v>
      </c>
      <c r="H261" s="11">
        <v>750</v>
      </c>
      <c r="I261" s="302">
        <f>F261+H261</f>
        <v>5250</v>
      </c>
      <c r="J261" s="302"/>
    </row>
    <row r="262" spans="1:10" ht="24">
      <c r="A262" s="7"/>
      <c r="B262" s="89" t="s">
        <v>133</v>
      </c>
      <c r="C262" s="90"/>
      <c r="D262" s="13"/>
      <c r="E262" s="181"/>
      <c r="F262" s="95"/>
      <c r="G262" s="182"/>
      <c r="H262" s="11"/>
      <c r="I262" s="179"/>
      <c r="J262" s="180"/>
    </row>
    <row r="263" spans="1:10" ht="24">
      <c r="A263" s="7"/>
      <c r="B263" s="166" t="s">
        <v>134</v>
      </c>
      <c r="C263" s="90">
        <v>14</v>
      </c>
      <c r="D263" s="13" t="s">
        <v>41</v>
      </c>
      <c r="E263" s="49">
        <v>850</v>
      </c>
      <c r="F263" s="49">
        <f>C263*E263</f>
        <v>11900</v>
      </c>
      <c r="G263" s="49">
        <v>115</v>
      </c>
      <c r="H263" s="11">
        <v>1610</v>
      </c>
      <c r="I263" s="302">
        <f>F263+H263</f>
        <v>13510</v>
      </c>
      <c r="J263" s="302"/>
    </row>
    <row r="264" spans="1:10" ht="24">
      <c r="A264" s="7"/>
      <c r="B264" s="89"/>
      <c r="C264" s="90"/>
      <c r="D264" s="13"/>
      <c r="E264" s="181"/>
      <c r="F264" s="95"/>
      <c r="G264" s="182"/>
      <c r="H264" s="11"/>
      <c r="I264" s="179"/>
      <c r="J264" s="180"/>
    </row>
    <row r="265" spans="1:10" ht="24">
      <c r="A265" s="7"/>
      <c r="B265" s="89"/>
      <c r="C265" s="90"/>
      <c r="D265" s="13"/>
      <c r="E265" s="181"/>
      <c r="F265" s="95"/>
      <c r="G265" s="182"/>
      <c r="H265" s="11"/>
      <c r="I265" s="179"/>
      <c r="J265" s="180"/>
    </row>
    <row r="266" spans="1:10" ht="24">
      <c r="A266" s="7"/>
      <c r="B266" s="89"/>
      <c r="C266" s="90"/>
      <c r="D266" s="13"/>
      <c r="E266" s="181"/>
      <c r="F266" s="95"/>
      <c r="G266" s="182"/>
      <c r="H266" s="11"/>
      <c r="I266" s="179"/>
      <c r="J266" s="180"/>
    </row>
    <row r="267" spans="1:10" ht="24">
      <c r="A267" s="7"/>
      <c r="B267" s="89"/>
      <c r="C267" s="90"/>
      <c r="D267" s="13"/>
      <c r="E267" s="181"/>
      <c r="F267" s="95"/>
      <c r="G267" s="182"/>
      <c r="H267" s="11"/>
      <c r="I267" s="179"/>
      <c r="J267" s="180"/>
    </row>
    <row r="268" spans="1:10" ht="24">
      <c r="A268" s="7"/>
      <c r="B268" s="89"/>
      <c r="C268" s="90"/>
      <c r="D268" s="13"/>
      <c r="E268" s="181"/>
      <c r="F268" s="95"/>
      <c r="G268" s="182"/>
      <c r="H268" s="11"/>
      <c r="I268" s="179"/>
      <c r="J268" s="180"/>
    </row>
    <row r="269" spans="1:10" ht="24">
      <c r="A269" s="7"/>
      <c r="B269" s="89"/>
      <c r="C269" s="90"/>
      <c r="D269" s="13"/>
      <c r="E269" s="181"/>
      <c r="F269" s="95"/>
      <c r="G269" s="182"/>
      <c r="H269" s="11"/>
      <c r="I269" s="179"/>
      <c r="J269" s="180"/>
    </row>
    <row r="270" spans="1:10" ht="24">
      <c r="A270" s="7"/>
      <c r="B270" s="89"/>
      <c r="C270" s="90"/>
      <c r="D270" s="13"/>
      <c r="E270" s="181"/>
      <c r="F270" s="95"/>
      <c r="G270" s="182"/>
      <c r="H270" s="11"/>
      <c r="I270" s="179"/>
      <c r="J270" s="180"/>
    </row>
    <row r="271" spans="1:10" ht="24">
      <c r="A271" s="7"/>
      <c r="B271" s="89"/>
      <c r="C271" s="90"/>
      <c r="D271" s="13"/>
      <c r="E271" s="181"/>
      <c r="F271" s="95"/>
      <c r="G271" s="182"/>
      <c r="H271" s="11"/>
      <c r="I271" s="179"/>
      <c r="J271" s="180"/>
    </row>
    <row r="272" spans="1:10" ht="24">
      <c r="A272" s="7"/>
      <c r="B272" s="89"/>
      <c r="C272" s="90"/>
      <c r="D272" s="13"/>
      <c r="E272" s="181"/>
      <c r="F272" s="95"/>
      <c r="G272" s="182"/>
      <c r="H272" s="11"/>
      <c r="I272" s="179"/>
      <c r="J272" s="180"/>
    </row>
    <row r="273" spans="1:10" ht="24">
      <c r="A273" s="7"/>
      <c r="B273" s="8"/>
      <c r="C273" s="17"/>
      <c r="D273" s="9"/>
      <c r="E273" s="181"/>
      <c r="F273" s="95"/>
      <c r="G273" s="78"/>
      <c r="H273" s="11"/>
      <c r="I273" s="179"/>
      <c r="J273" s="180"/>
    </row>
    <row r="274" spans="1:10" ht="24">
      <c r="A274" s="132"/>
      <c r="B274" s="133"/>
      <c r="C274" s="134"/>
      <c r="D274" s="135"/>
      <c r="E274" s="297" t="s">
        <v>50</v>
      </c>
      <c r="F274" s="298"/>
      <c r="G274" s="299"/>
      <c r="H274" s="153"/>
      <c r="I274" s="300">
        <f>SUM(I253:J273)</f>
        <v>145278</v>
      </c>
      <c r="J274" s="301"/>
    </row>
  </sheetData>
  <mergeCells count="230">
    <mergeCell ref="D246:E246"/>
    <mergeCell ref="A248:B248"/>
    <mergeCell ref="A249:B249"/>
    <mergeCell ref="D249:E249"/>
    <mergeCell ref="A250:A251"/>
    <mergeCell ref="B250:B251"/>
    <mergeCell ref="C250:C251"/>
    <mergeCell ref="D250:D251"/>
    <mergeCell ref="E250:F250"/>
    <mergeCell ref="I227:J227"/>
    <mergeCell ref="I228:J228"/>
    <mergeCell ref="I229:J229"/>
    <mergeCell ref="I230:J230"/>
    <mergeCell ref="I232:J232"/>
    <mergeCell ref="E245:G245"/>
    <mergeCell ref="I245:J245"/>
    <mergeCell ref="G222:H222"/>
    <mergeCell ref="I222:J222"/>
    <mergeCell ref="I223:J223"/>
    <mergeCell ref="I224:J224"/>
    <mergeCell ref="I225:J225"/>
    <mergeCell ref="I226:J226"/>
    <mergeCell ref="A221:B221"/>
    <mergeCell ref="D221:E221"/>
    <mergeCell ref="A222:A223"/>
    <mergeCell ref="B222:B223"/>
    <mergeCell ref="C222:C223"/>
    <mergeCell ref="D222:D223"/>
    <mergeCell ref="E222:F222"/>
    <mergeCell ref="I201:J201"/>
    <mergeCell ref="I216:J216"/>
    <mergeCell ref="E217:G217"/>
    <mergeCell ref="I217:J217"/>
    <mergeCell ref="D218:E218"/>
    <mergeCell ref="A220:B220"/>
    <mergeCell ref="I195:J195"/>
    <mergeCell ref="I196:J196"/>
    <mergeCell ref="I197:J197"/>
    <mergeCell ref="I198:J198"/>
    <mergeCell ref="I199:J199"/>
    <mergeCell ref="I200:J200"/>
    <mergeCell ref="A195:A196"/>
    <mergeCell ref="B195:B196"/>
    <mergeCell ref="C195:C196"/>
    <mergeCell ref="D195:D196"/>
    <mergeCell ref="E195:F195"/>
    <mergeCell ref="G195:H195"/>
    <mergeCell ref="I189:J189"/>
    <mergeCell ref="E190:G190"/>
    <mergeCell ref="I190:J190"/>
    <mergeCell ref="D191:E191"/>
    <mergeCell ref="A193:B193"/>
    <mergeCell ref="A194:B194"/>
    <mergeCell ref="D194:E194"/>
    <mergeCell ref="G166:H166"/>
    <mergeCell ref="I166:J166"/>
    <mergeCell ref="I167:J167"/>
    <mergeCell ref="I168:J168"/>
    <mergeCell ref="I169:J169"/>
    <mergeCell ref="I170:J170"/>
    <mergeCell ref="D162:E162"/>
    <mergeCell ref="A164:B164"/>
    <mergeCell ref="A165:B165"/>
    <mergeCell ref="D165:E165"/>
    <mergeCell ref="A166:A167"/>
    <mergeCell ref="B166:B167"/>
    <mergeCell ref="C166:C167"/>
    <mergeCell ref="D166:D167"/>
    <mergeCell ref="E166:F166"/>
    <mergeCell ref="I138:J138"/>
    <mergeCell ref="I139:J139"/>
    <mergeCell ref="I140:J140"/>
    <mergeCell ref="I141:J141"/>
    <mergeCell ref="I142:J142"/>
    <mergeCell ref="E161:G161"/>
    <mergeCell ref="I161:J161"/>
    <mergeCell ref="A138:A139"/>
    <mergeCell ref="B138:B139"/>
    <mergeCell ref="C138:C139"/>
    <mergeCell ref="D138:D139"/>
    <mergeCell ref="E138:F138"/>
    <mergeCell ref="G138:H138"/>
    <mergeCell ref="I132:J132"/>
    <mergeCell ref="E133:G133"/>
    <mergeCell ref="I133:J133"/>
    <mergeCell ref="D134:E134"/>
    <mergeCell ref="A136:B136"/>
    <mergeCell ref="A137:B137"/>
    <mergeCell ref="D137:E137"/>
    <mergeCell ref="I114:J114"/>
    <mergeCell ref="I115:J115"/>
    <mergeCell ref="I116:J116"/>
    <mergeCell ref="I117:J117"/>
    <mergeCell ref="I118:J118"/>
    <mergeCell ref="I131:J131"/>
    <mergeCell ref="G109:H109"/>
    <mergeCell ref="I109:J109"/>
    <mergeCell ref="I110:J110"/>
    <mergeCell ref="I111:J111"/>
    <mergeCell ref="I112:J112"/>
    <mergeCell ref="I113:J113"/>
    <mergeCell ref="A107:B107"/>
    <mergeCell ref="A108:B108"/>
    <mergeCell ref="D108:E108"/>
    <mergeCell ref="A109:A110"/>
    <mergeCell ref="B109:B110"/>
    <mergeCell ref="C109:C110"/>
    <mergeCell ref="D109:D110"/>
    <mergeCell ref="E109:F109"/>
    <mergeCell ref="I101:J101"/>
    <mergeCell ref="I102:J102"/>
    <mergeCell ref="I103:J103"/>
    <mergeCell ref="E104:G104"/>
    <mergeCell ref="I104:J104"/>
    <mergeCell ref="D105:E105"/>
    <mergeCell ref="I95:J95"/>
    <mergeCell ref="I96:J96"/>
    <mergeCell ref="I97:J97"/>
    <mergeCell ref="I98:J98"/>
    <mergeCell ref="I99:J99"/>
    <mergeCell ref="I100:J100"/>
    <mergeCell ref="G90:H90"/>
    <mergeCell ref="I90:J90"/>
    <mergeCell ref="I91:J91"/>
    <mergeCell ref="I92:J92"/>
    <mergeCell ref="I93:J93"/>
    <mergeCell ref="I94:J94"/>
    <mergeCell ref="A88:B88"/>
    <mergeCell ref="A89:B89"/>
    <mergeCell ref="D89:E89"/>
    <mergeCell ref="A90:A91"/>
    <mergeCell ref="B90:B91"/>
    <mergeCell ref="C90:C91"/>
    <mergeCell ref="D90:D91"/>
    <mergeCell ref="E90:F90"/>
    <mergeCell ref="I67:J67"/>
    <mergeCell ref="I68:J68"/>
    <mergeCell ref="I84:J84"/>
    <mergeCell ref="E85:G85"/>
    <mergeCell ref="I85:J85"/>
    <mergeCell ref="D86:E86"/>
    <mergeCell ref="G62:H62"/>
    <mergeCell ref="I62:J62"/>
    <mergeCell ref="I63:J63"/>
    <mergeCell ref="I64:J64"/>
    <mergeCell ref="I65:J65"/>
    <mergeCell ref="I66:J66"/>
    <mergeCell ref="A60:B60"/>
    <mergeCell ref="A61:B61"/>
    <mergeCell ref="D61:E61"/>
    <mergeCell ref="A62:A63"/>
    <mergeCell ref="B62:B63"/>
    <mergeCell ref="C62:C63"/>
    <mergeCell ref="D62:D63"/>
    <mergeCell ref="E62:F62"/>
    <mergeCell ref="I47:J47"/>
    <mergeCell ref="I48:J48"/>
    <mergeCell ref="I56:J56"/>
    <mergeCell ref="E57:G57"/>
    <mergeCell ref="I57:J57"/>
    <mergeCell ref="D58:E58"/>
    <mergeCell ref="I41:J41"/>
    <mergeCell ref="I42:J42"/>
    <mergeCell ref="I43:J43"/>
    <mergeCell ref="I44:J44"/>
    <mergeCell ref="I45:J45"/>
    <mergeCell ref="I46:J46"/>
    <mergeCell ref="G34:H34"/>
    <mergeCell ref="I34:J34"/>
    <mergeCell ref="I35:J35"/>
    <mergeCell ref="I38:J38"/>
    <mergeCell ref="I39:J39"/>
    <mergeCell ref="I40:J40"/>
    <mergeCell ref="A32:B32"/>
    <mergeCell ref="A33:B33"/>
    <mergeCell ref="D33:E33"/>
    <mergeCell ref="A34:A35"/>
    <mergeCell ref="B34:B35"/>
    <mergeCell ref="C34:C35"/>
    <mergeCell ref="D34:D35"/>
    <mergeCell ref="E34:F34"/>
    <mergeCell ref="I25:J25"/>
    <mergeCell ref="I26:J26"/>
    <mergeCell ref="I27:J27"/>
    <mergeCell ref="I28:J28"/>
    <mergeCell ref="I29:J29"/>
    <mergeCell ref="D30:E30"/>
    <mergeCell ref="I17:J17"/>
    <mergeCell ref="I18:J18"/>
    <mergeCell ref="I19:J19"/>
    <mergeCell ref="I22:J22"/>
    <mergeCell ref="I23:J23"/>
    <mergeCell ref="I24:J24"/>
    <mergeCell ref="I11:J11"/>
    <mergeCell ref="I12:J12"/>
    <mergeCell ref="I13:J13"/>
    <mergeCell ref="I14:J14"/>
    <mergeCell ref="I15:J15"/>
    <mergeCell ref="I16:J16"/>
    <mergeCell ref="G5:H5"/>
    <mergeCell ref="I5:J5"/>
    <mergeCell ref="I6:J6"/>
    <mergeCell ref="I8:J8"/>
    <mergeCell ref="I9:J9"/>
    <mergeCell ref="I10:J10"/>
    <mergeCell ref="D1:E1"/>
    <mergeCell ref="A3:B3"/>
    <mergeCell ref="A4:B4"/>
    <mergeCell ref="D4:E4"/>
    <mergeCell ref="A5:A6"/>
    <mergeCell ref="B5:B6"/>
    <mergeCell ref="C5:C6"/>
    <mergeCell ref="D5:D6"/>
    <mergeCell ref="E5:F5"/>
    <mergeCell ref="E274:G274"/>
    <mergeCell ref="I274:J274"/>
    <mergeCell ref="I259:J259"/>
    <mergeCell ref="I261:J261"/>
    <mergeCell ref="I263:J263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G250:H250"/>
    <mergeCell ref="I260:J260"/>
  </mergeCells>
  <pageMargins left="0.39370078740157483" right="0.39370078740157483" top="0.35433070866141736" bottom="0.35433070866141736" header="0.31496062992125984" footer="0.31496062992125984"/>
  <pageSetup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110" zoomScaleNormal="110" workbookViewId="0">
      <selection activeCell="G27" sqref="G27"/>
    </sheetView>
  </sheetViews>
  <sheetFormatPr defaultRowHeight="15"/>
  <cols>
    <col min="4" max="4" width="15.7109375" customWidth="1"/>
    <col min="5" max="5" width="13.85546875" customWidth="1"/>
  </cols>
  <sheetData>
    <row r="1" spans="1:12" s="21" customFormat="1" ht="30.75">
      <c r="A1" s="273" t="s">
        <v>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2" s="21" customFormat="1" ht="24">
      <c r="A2" s="274" t="s">
        <v>51</v>
      </c>
      <c r="B2" s="274"/>
      <c r="C2" s="274"/>
      <c r="D2" s="274"/>
      <c r="E2" s="274"/>
      <c r="F2" s="185"/>
      <c r="G2" s="2"/>
      <c r="H2" s="3"/>
      <c r="I2" s="358" t="s">
        <v>39</v>
      </c>
      <c r="J2" s="358"/>
      <c r="K2" s="32"/>
      <c r="L2" s="32"/>
    </row>
    <row r="3" spans="1:12" s="21" customFormat="1" ht="24">
      <c r="A3" s="274" t="s">
        <v>52</v>
      </c>
      <c r="B3" s="274"/>
      <c r="C3" s="274"/>
      <c r="D3" s="274"/>
      <c r="E3" s="274"/>
      <c r="F3" s="274"/>
      <c r="G3" s="274"/>
      <c r="H3" s="3"/>
      <c r="I3" s="3"/>
      <c r="J3" s="3"/>
      <c r="K3" s="3"/>
      <c r="L3" s="3"/>
    </row>
    <row r="4" spans="1:12" s="21" customFormat="1" ht="24">
      <c r="A4" s="274" t="s">
        <v>57</v>
      </c>
      <c r="B4" s="274"/>
      <c r="C4" s="274"/>
      <c r="D4" s="274"/>
      <c r="E4" s="274"/>
      <c r="F4" s="185"/>
      <c r="G4" s="2"/>
      <c r="H4" s="3"/>
      <c r="I4" s="3"/>
      <c r="J4" s="3"/>
      <c r="K4" s="3"/>
      <c r="L4" s="3"/>
    </row>
    <row r="5" spans="1:12" s="21" customFormat="1" ht="24">
      <c r="A5" s="274" t="s">
        <v>31</v>
      </c>
      <c r="B5" s="274"/>
      <c r="C5" s="274"/>
      <c r="D5" s="274"/>
      <c r="E5" s="274"/>
      <c r="F5" s="185"/>
      <c r="G5" s="2"/>
      <c r="H5" s="3"/>
      <c r="I5" s="3"/>
      <c r="J5" s="3"/>
      <c r="K5" s="3"/>
      <c r="L5" s="3"/>
    </row>
    <row r="6" spans="1:12" s="21" customFormat="1" ht="24">
      <c r="A6" s="274" t="s">
        <v>32</v>
      </c>
      <c r="B6" s="274"/>
      <c r="C6" s="274"/>
      <c r="D6" s="274"/>
      <c r="E6" s="274"/>
      <c r="F6" s="185"/>
      <c r="G6" s="2"/>
      <c r="H6" s="3"/>
      <c r="I6" s="3"/>
      <c r="J6" s="3"/>
      <c r="K6" s="3"/>
      <c r="L6" s="3"/>
    </row>
    <row r="7" spans="1:12" s="21" customFormat="1" ht="24.75" thickBot="1">
      <c r="A7" s="291" t="s">
        <v>59</v>
      </c>
      <c r="B7" s="291"/>
      <c r="C7" s="291"/>
      <c r="D7" s="291"/>
      <c r="E7" s="291"/>
      <c r="F7" s="184"/>
      <c r="G7" s="20"/>
      <c r="H7" s="4"/>
      <c r="I7" s="4"/>
      <c r="J7" s="4"/>
      <c r="K7" s="4"/>
      <c r="L7" s="3"/>
    </row>
    <row r="8" spans="1:12" s="21" customFormat="1" ht="21" customHeight="1" thickTop="1">
      <c r="A8" s="252" t="s">
        <v>0</v>
      </c>
      <c r="B8" s="254" t="s">
        <v>1</v>
      </c>
      <c r="C8" s="255"/>
      <c r="D8" s="256"/>
      <c r="E8" s="295" t="s">
        <v>14</v>
      </c>
      <c r="F8" s="295" t="s">
        <v>40</v>
      </c>
      <c r="G8" s="255" t="s">
        <v>16</v>
      </c>
      <c r="H8" s="255"/>
      <c r="I8" s="256"/>
      <c r="J8" s="260" t="s">
        <v>6</v>
      </c>
      <c r="K8" s="261"/>
      <c r="L8" s="262"/>
    </row>
    <row r="9" spans="1:12" s="21" customFormat="1" ht="21" customHeight="1" thickBot="1">
      <c r="A9" s="253"/>
      <c r="B9" s="292"/>
      <c r="C9" s="293"/>
      <c r="D9" s="294"/>
      <c r="E9" s="296"/>
      <c r="F9" s="296"/>
      <c r="G9" s="258"/>
      <c r="H9" s="258"/>
      <c r="I9" s="259"/>
      <c r="J9" s="263"/>
      <c r="K9" s="264"/>
      <c r="L9" s="265"/>
    </row>
    <row r="10" spans="1:12" s="21" customFormat="1" ht="24.75" thickTop="1">
      <c r="A10" s="48">
        <v>2</v>
      </c>
      <c r="B10" s="74" t="s">
        <v>105</v>
      </c>
      <c r="C10" s="73"/>
      <c r="D10" s="73"/>
      <c r="E10" s="86">
        <v>126640</v>
      </c>
      <c r="F10" s="98">
        <v>1.07</v>
      </c>
      <c r="G10" s="289">
        <v>135504.79999999999</v>
      </c>
      <c r="H10" s="289"/>
      <c r="I10" s="290"/>
      <c r="J10" s="269"/>
      <c r="K10" s="270"/>
      <c r="L10" s="271"/>
    </row>
    <row r="11" spans="1:12" s="21" customFormat="1" ht="24">
      <c r="A11" s="96"/>
      <c r="B11" s="245"/>
      <c r="C11" s="356"/>
      <c r="D11" s="357"/>
      <c r="E11" s="97"/>
      <c r="F11" s="100"/>
      <c r="G11" s="248"/>
      <c r="H11" s="249"/>
      <c r="I11" s="250"/>
      <c r="J11" s="230"/>
      <c r="K11" s="231"/>
      <c r="L11" s="183"/>
    </row>
    <row r="12" spans="1:12" s="21" customFormat="1" ht="24">
      <c r="A12" s="70"/>
      <c r="B12" s="251"/>
      <c r="C12" s="246"/>
      <c r="D12" s="247"/>
      <c r="E12" s="46"/>
      <c r="F12" s="99"/>
      <c r="G12" s="249"/>
      <c r="H12" s="249"/>
      <c r="I12" s="250"/>
      <c r="J12" s="230"/>
      <c r="K12" s="231"/>
      <c r="L12" s="232"/>
    </row>
    <row r="13" spans="1:12" s="21" customFormat="1" ht="24">
      <c r="A13" s="7"/>
      <c r="B13" s="251"/>
      <c r="C13" s="246"/>
      <c r="D13" s="247"/>
      <c r="E13" s="46"/>
      <c r="F13" s="46"/>
      <c r="G13" s="249"/>
      <c r="H13" s="249"/>
      <c r="I13" s="250"/>
      <c r="J13" s="230"/>
      <c r="K13" s="231"/>
      <c r="L13" s="232"/>
    </row>
    <row r="14" spans="1:12" s="21" customFormat="1" ht="24">
      <c r="A14" s="7"/>
      <c r="B14" s="287"/>
      <c r="C14" s="355"/>
      <c r="D14" s="193"/>
      <c r="E14" s="45"/>
      <c r="F14" s="45"/>
      <c r="G14" s="231"/>
      <c r="H14" s="231"/>
      <c r="I14" s="232"/>
      <c r="J14" s="230"/>
      <c r="K14" s="231"/>
      <c r="L14" s="232"/>
    </row>
    <row r="15" spans="1:12" s="21" customFormat="1" ht="24">
      <c r="A15" s="7"/>
      <c r="B15" s="29"/>
      <c r="C15" s="192"/>
      <c r="D15" s="193"/>
      <c r="E15" s="45"/>
      <c r="F15" s="45"/>
      <c r="G15" s="231"/>
      <c r="H15" s="231"/>
      <c r="I15" s="232"/>
      <c r="J15" s="230"/>
      <c r="K15" s="231"/>
      <c r="L15" s="232"/>
    </row>
    <row r="16" spans="1:12" s="21" customFormat="1" ht="24">
      <c r="A16" s="7"/>
      <c r="B16" s="29"/>
      <c r="C16" s="192"/>
      <c r="D16" s="194"/>
      <c r="E16" s="46"/>
      <c r="F16" s="46"/>
      <c r="G16" s="231"/>
      <c r="H16" s="231"/>
      <c r="I16" s="232"/>
      <c r="J16" s="230"/>
      <c r="K16" s="231"/>
      <c r="L16" s="232"/>
    </row>
    <row r="17" spans="1:12" s="21" customFormat="1" ht="24">
      <c r="A17" s="7"/>
      <c r="B17" s="29"/>
      <c r="C17" s="192"/>
      <c r="D17" s="193"/>
      <c r="E17" s="45"/>
      <c r="F17" s="45"/>
      <c r="G17" s="231"/>
      <c r="H17" s="231"/>
      <c r="I17" s="232"/>
      <c r="J17" s="230"/>
      <c r="K17" s="231"/>
      <c r="L17" s="232"/>
    </row>
    <row r="18" spans="1:12" s="21" customFormat="1" ht="24">
      <c r="A18" s="24"/>
      <c r="B18" s="200"/>
      <c r="C18" s="201"/>
      <c r="D18" s="202"/>
      <c r="E18" s="23"/>
      <c r="F18" s="23"/>
      <c r="G18" s="277"/>
      <c r="H18" s="278"/>
      <c r="I18" s="279"/>
      <c r="J18" s="277"/>
      <c r="K18" s="278"/>
      <c r="L18" s="279"/>
    </row>
    <row r="19" spans="1:12" s="21" customFormat="1" ht="24.75" thickBot="1">
      <c r="A19" s="1"/>
      <c r="B19" s="351"/>
      <c r="C19" s="351"/>
      <c r="D19" s="351"/>
      <c r="E19" s="351"/>
      <c r="F19" s="31"/>
      <c r="G19" s="352">
        <v>135504.79999999999</v>
      </c>
      <c r="H19" s="353"/>
      <c r="I19" s="354"/>
      <c r="J19" s="283"/>
      <c r="K19" s="283"/>
      <c r="L19" s="283"/>
    </row>
    <row r="20" spans="1:12" s="21" customFormat="1" ht="24.75" thickTop="1">
      <c r="A20" s="1"/>
      <c r="B20" s="26" t="s">
        <v>22</v>
      </c>
      <c r="C20" s="26" t="s">
        <v>24</v>
      </c>
      <c r="D20" s="26" t="s">
        <v>25</v>
      </c>
      <c r="E20" s="25"/>
      <c r="F20" s="25"/>
      <c r="G20" s="284"/>
      <c r="H20" s="284"/>
      <c r="I20" s="284"/>
      <c r="J20" s="225"/>
      <c r="K20" s="225"/>
      <c r="L20" s="225"/>
    </row>
    <row r="21" spans="1:12" s="21" customFormat="1" ht="24.75" thickBot="1">
      <c r="A21" s="1"/>
      <c r="B21" s="26" t="s">
        <v>23</v>
      </c>
      <c r="C21" s="26" t="s">
        <v>24</v>
      </c>
      <c r="D21" s="26" t="s">
        <v>26</v>
      </c>
      <c r="E21" s="276" t="s">
        <v>106</v>
      </c>
      <c r="F21" s="276"/>
      <c r="G21" s="276"/>
      <c r="H21" s="276"/>
      <c r="I21" s="276"/>
      <c r="J21" s="275" t="s">
        <v>11</v>
      </c>
      <c r="K21" s="275"/>
      <c r="L21" s="275"/>
    </row>
    <row r="22" spans="1:12" s="21" customFormat="1" ht="18" thickTop="1">
      <c r="D22" s="22"/>
      <c r="H22" s="22"/>
    </row>
    <row r="23" spans="1:12" s="21" customFormat="1" ht="17.25"/>
  </sheetData>
  <mergeCells count="43">
    <mergeCell ref="A5:E5"/>
    <mergeCell ref="A1:L1"/>
    <mergeCell ref="A2:E2"/>
    <mergeCell ref="I2:J2"/>
    <mergeCell ref="A3:G3"/>
    <mergeCell ref="A4:E4"/>
    <mergeCell ref="A6:E6"/>
    <mergeCell ref="A7:E7"/>
    <mergeCell ref="A8:A9"/>
    <mergeCell ref="B8:D9"/>
    <mergeCell ref="E8:E9"/>
    <mergeCell ref="G8:I9"/>
    <mergeCell ref="J8:L9"/>
    <mergeCell ref="G10:I10"/>
    <mergeCell ref="J10:L10"/>
    <mergeCell ref="B11:D11"/>
    <mergeCell ref="G11:I11"/>
    <mergeCell ref="J11:K11"/>
    <mergeCell ref="F8:F9"/>
    <mergeCell ref="G16:I16"/>
    <mergeCell ref="J16:L16"/>
    <mergeCell ref="B12:D12"/>
    <mergeCell ref="G12:I12"/>
    <mergeCell ref="J12:L12"/>
    <mergeCell ref="B13:D13"/>
    <mergeCell ref="G13:I13"/>
    <mergeCell ref="J13:L13"/>
    <mergeCell ref="B14:C14"/>
    <mergeCell ref="G14:I14"/>
    <mergeCell ref="J14:L14"/>
    <mergeCell ref="G15:I15"/>
    <mergeCell ref="J15:L15"/>
    <mergeCell ref="G20:I20"/>
    <mergeCell ref="J20:L20"/>
    <mergeCell ref="E21:I21"/>
    <mergeCell ref="J21:L21"/>
    <mergeCell ref="G17:I17"/>
    <mergeCell ref="J17:L17"/>
    <mergeCell ref="G18:I18"/>
    <mergeCell ref="J18:L18"/>
    <mergeCell ref="B19:E19"/>
    <mergeCell ref="G19:I19"/>
    <mergeCell ref="J19:L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activeCell="I11" sqref="I11:J11"/>
    </sheetView>
  </sheetViews>
  <sheetFormatPr defaultColWidth="9.140625" defaultRowHeight="17.25"/>
  <cols>
    <col min="1" max="1" width="5.7109375" style="21" customWidth="1"/>
    <col min="2" max="2" width="38.42578125" style="21" customWidth="1"/>
    <col min="3" max="3" width="8.7109375" style="21" customWidth="1"/>
    <col min="4" max="4" width="8.5703125" style="21" customWidth="1"/>
    <col min="5" max="5" width="11.7109375" style="21" customWidth="1"/>
    <col min="6" max="7" width="11.140625" style="21" customWidth="1"/>
    <col min="8" max="8" width="11.28515625" style="21" customWidth="1"/>
    <col min="9" max="9" width="9.140625" style="21"/>
    <col min="10" max="10" width="9.85546875" style="21" customWidth="1"/>
    <col min="11" max="16384" width="9.140625" style="21"/>
  </cols>
  <sheetData>
    <row r="1" spans="1:10" ht="21.75">
      <c r="A1" s="36"/>
      <c r="B1" s="36"/>
      <c r="C1" s="36"/>
      <c r="D1" s="314"/>
      <c r="E1" s="314"/>
      <c r="F1" s="36"/>
      <c r="G1" s="36"/>
      <c r="H1" s="36"/>
      <c r="I1" s="36"/>
      <c r="J1" s="37" t="s">
        <v>12</v>
      </c>
    </row>
    <row r="2" spans="1:10" ht="21.75">
      <c r="A2" s="36" t="s">
        <v>60</v>
      </c>
      <c r="B2" s="36"/>
      <c r="C2" s="36"/>
      <c r="D2" s="195"/>
      <c r="E2" s="195"/>
      <c r="F2" s="36"/>
      <c r="G2" s="36"/>
      <c r="H2" s="36"/>
      <c r="I2" s="36"/>
      <c r="J2" s="36"/>
    </row>
    <row r="3" spans="1:10" ht="21.75">
      <c r="A3" s="315" t="s">
        <v>27</v>
      </c>
      <c r="B3" s="315"/>
      <c r="C3" s="196"/>
      <c r="D3" s="196"/>
      <c r="E3" s="196"/>
      <c r="F3" s="33"/>
      <c r="G3" s="34"/>
      <c r="H3" s="34"/>
      <c r="I3" s="34"/>
      <c r="J3" s="37"/>
    </row>
    <row r="4" spans="1:10" ht="21.75">
      <c r="A4" s="316" t="s">
        <v>61</v>
      </c>
      <c r="B4" s="316"/>
      <c r="C4" s="39"/>
      <c r="D4" s="316" t="s">
        <v>28</v>
      </c>
      <c r="E4" s="316"/>
      <c r="F4" s="39"/>
      <c r="G4" s="39"/>
      <c r="H4" s="35"/>
      <c r="I4" s="35"/>
      <c r="J4" s="35"/>
    </row>
    <row r="5" spans="1:10" ht="24">
      <c r="A5" s="317" t="s">
        <v>0</v>
      </c>
      <c r="B5" s="309" t="s">
        <v>1</v>
      </c>
      <c r="C5" s="309" t="s">
        <v>2</v>
      </c>
      <c r="D5" s="317" t="s">
        <v>3</v>
      </c>
      <c r="E5" s="327" t="s">
        <v>4</v>
      </c>
      <c r="F5" s="327"/>
      <c r="G5" s="309" t="s">
        <v>5</v>
      </c>
      <c r="H5" s="309"/>
      <c r="I5" s="303" t="s">
        <v>29</v>
      </c>
      <c r="J5" s="304"/>
    </row>
    <row r="6" spans="1:10" ht="24">
      <c r="A6" s="318"/>
      <c r="B6" s="319"/>
      <c r="C6" s="309"/>
      <c r="D6" s="317"/>
      <c r="E6" s="38" t="s">
        <v>7</v>
      </c>
      <c r="F6" s="38" t="s">
        <v>8</v>
      </c>
      <c r="G6" s="38" t="s">
        <v>7</v>
      </c>
      <c r="H6" s="38" t="s">
        <v>8</v>
      </c>
      <c r="I6" s="305" t="s">
        <v>30</v>
      </c>
      <c r="J6" s="306"/>
    </row>
    <row r="7" spans="1:10" ht="24">
      <c r="A7" s="7">
        <v>2</v>
      </c>
      <c r="B7" s="176" t="s">
        <v>105</v>
      </c>
      <c r="C7" s="90"/>
      <c r="D7" s="13"/>
      <c r="E7" s="190"/>
      <c r="F7" s="95"/>
      <c r="G7" s="191"/>
      <c r="H7" s="11"/>
      <c r="I7" s="230"/>
      <c r="J7" s="232"/>
    </row>
    <row r="8" spans="1:10" ht="24">
      <c r="A8" s="7"/>
      <c r="B8" s="166" t="s">
        <v>110</v>
      </c>
      <c r="C8" s="90">
        <v>12</v>
      </c>
      <c r="D8" s="13" t="s">
        <v>42</v>
      </c>
      <c r="E8" s="49">
        <v>3990</v>
      </c>
      <c r="F8" s="49">
        <f>C8*E8</f>
        <v>47880</v>
      </c>
      <c r="G8" s="188"/>
      <c r="H8" s="11"/>
      <c r="I8" s="302">
        <f>F8+H8</f>
        <v>47880</v>
      </c>
      <c r="J8" s="302"/>
    </row>
    <row r="9" spans="1:10" ht="24">
      <c r="A9" s="7"/>
      <c r="B9" s="166" t="s">
        <v>107</v>
      </c>
      <c r="C9" s="90">
        <v>12</v>
      </c>
      <c r="D9" s="13" t="s">
        <v>42</v>
      </c>
      <c r="E9" s="49">
        <v>1900</v>
      </c>
      <c r="F9" s="49">
        <f t="shared" ref="F9:F10" si="0">C9*E9</f>
        <v>22800</v>
      </c>
      <c r="G9" s="49"/>
      <c r="H9" s="49"/>
      <c r="I9" s="302">
        <f t="shared" ref="I9:I10" si="1">F9+H9</f>
        <v>22800</v>
      </c>
      <c r="J9" s="302"/>
    </row>
    <row r="10" spans="1:10" ht="24">
      <c r="A10" s="7"/>
      <c r="B10" s="166" t="s">
        <v>108</v>
      </c>
      <c r="C10" s="90">
        <v>4</v>
      </c>
      <c r="D10" s="13" t="s">
        <v>42</v>
      </c>
      <c r="E10" s="49">
        <v>13990</v>
      </c>
      <c r="F10" s="49">
        <f t="shared" si="0"/>
        <v>55960</v>
      </c>
      <c r="G10" s="49"/>
      <c r="H10" s="49"/>
      <c r="I10" s="302">
        <f t="shared" si="1"/>
        <v>55960</v>
      </c>
      <c r="J10" s="302"/>
    </row>
    <row r="11" spans="1:10" ht="24">
      <c r="A11" s="7"/>
      <c r="B11" s="166"/>
      <c r="C11" s="90"/>
      <c r="D11" s="13"/>
      <c r="E11" s="49"/>
      <c r="F11" s="49"/>
      <c r="G11" s="49"/>
      <c r="H11" s="49"/>
      <c r="I11" s="302"/>
      <c r="J11" s="302"/>
    </row>
    <row r="12" spans="1:10" ht="24">
      <c r="A12" s="7"/>
      <c r="B12" s="166"/>
      <c r="C12" s="90"/>
      <c r="D12" s="13"/>
      <c r="E12" s="49"/>
      <c r="F12" s="49"/>
      <c r="G12" s="49"/>
      <c r="H12" s="49"/>
      <c r="I12" s="302"/>
      <c r="J12" s="302"/>
    </row>
    <row r="13" spans="1:10" ht="24">
      <c r="A13" s="7"/>
      <c r="B13" s="166"/>
      <c r="C13" s="90"/>
      <c r="D13" s="13"/>
      <c r="E13" s="49"/>
      <c r="F13" s="49"/>
      <c r="G13" s="49"/>
      <c r="H13" s="49"/>
      <c r="I13" s="302"/>
      <c r="J13" s="302"/>
    </row>
    <row r="14" spans="1:10" ht="24">
      <c r="A14" s="7"/>
      <c r="B14" s="177"/>
      <c r="C14" s="90"/>
      <c r="D14" s="13"/>
      <c r="E14" s="49"/>
      <c r="F14" s="49"/>
      <c r="G14" s="49"/>
      <c r="H14" s="49"/>
      <c r="I14" s="302"/>
      <c r="J14" s="302"/>
    </row>
    <row r="15" spans="1:10" ht="24">
      <c r="A15" s="7"/>
      <c r="B15" s="177"/>
      <c r="C15" s="90"/>
      <c r="D15" s="13"/>
      <c r="E15" s="49"/>
      <c r="F15" s="49"/>
      <c r="G15" s="49"/>
      <c r="H15" s="49"/>
      <c r="I15" s="302"/>
      <c r="J15" s="302"/>
    </row>
    <row r="16" spans="1:10" ht="24">
      <c r="A16" s="7"/>
      <c r="B16" s="166"/>
      <c r="C16" s="90"/>
      <c r="D16" s="13"/>
      <c r="E16" s="49"/>
      <c r="F16" s="49"/>
      <c r="G16" s="49"/>
      <c r="H16" s="49"/>
      <c r="I16" s="302"/>
      <c r="J16" s="302"/>
    </row>
    <row r="17" spans="1:10" ht="24">
      <c r="A17" s="7"/>
      <c r="B17" s="166"/>
      <c r="C17" s="90"/>
      <c r="D17" s="13"/>
      <c r="E17" s="49"/>
      <c r="F17" s="49"/>
      <c r="G17" s="49"/>
      <c r="H17" s="49"/>
      <c r="I17" s="197"/>
      <c r="J17" s="198"/>
    </row>
    <row r="18" spans="1:10" ht="24">
      <c r="A18" s="7"/>
      <c r="B18" s="166"/>
      <c r="C18" s="90"/>
      <c r="D18" s="13"/>
      <c r="E18" s="49"/>
      <c r="F18" s="49"/>
      <c r="G18" s="49"/>
      <c r="H18" s="49"/>
      <c r="I18" s="197"/>
      <c r="J18" s="198"/>
    </row>
    <row r="19" spans="1:10" ht="24">
      <c r="A19" s="7"/>
      <c r="B19" s="166"/>
      <c r="C19" s="90"/>
      <c r="D19" s="13"/>
      <c r="E19" s="49"/>
      <c r="F19" s="49"/>
      <c r="G19" s="49"/>
      <c r="H19" s="49"/>
      <c r="I19" s="197"/>
      <c r="J19" s="198"/>
    </row>
    <row r="20" spans="1:10" ht="24">
      <c r="A20" s="7"/>
      <c r="B20" s="166"/>
      <c r="C20" s="90"/>
      <c r="D20" s="13"/>
      <c r="E20" s="49"/>
      <c r="F20" s="49"/>
      <c r="G20" s="49"/>
      <c r="H20" s="49"/>
      <c r="I20" s="197"/>
      <c r="J20" s="198"/>
    </row>
    <row r="21" spans="1:10" ht="24">
      <c r="A21" s="7"/>
      <c r="B21" s="166"/>
      <c r="C21" s="90"/>
      <c r="D21" s="13"/>
      <c r="E21" s="49"/>
      <c r="F21" s="49"/>
      <c r="G21" s="49"/>
      <c r="H21" s="49"/>
      <c r="I21" s="197"/>
      <c r="J21" s="198"/>
    </row>
    <row r="22" spans="1:10" ht="24">
      <c r="A22" s="7"/>
      <c r="B22" s="166"/>
      <c r="C22" s="90"/>
      <c r="D22" s="13"/>
      <c r="E22" s="49"/>
      <c r="F22" s="49"/>
      <c r="G22" s="49"/>
      <c r="H22" s="49"/>
      <c r="I22" s="197"/>
      <c r="J22" s="198"/>
    </row>
    <row r="23" spans="1:10" ht="24">
      <c r="A23" s="7"/>
      <c r="B23" s="166"/>
      <c r="C23" s="90"/>
      <c r="D23" s="13"/>
      <c r="E23" s="49"/>
      <c r="F23" s="49"/>
      <c r="G23" s="49"/>
      <c r="H23" s="49"/>
      <c r="I23" s="197"/>
      <c r="J23" s="198"/>
    </row>
    <row r="24" spans="1:10" ht="24">
      <c r="A24" s="7"/>
      <c r="B24" s="166"/>
      <c r="C24" s="90"/>
      <c r="D24" s="13"/>
      <c r="E24" s="49"/>
      <c r="F24" s="49"/>
      <c r="G24" s="49"/>
      <c r="H24" s="49"/>
      <c r="I24" s="197"/>
      <c r="J24" s="198"/>
    </row>
    <row r="25" spans="1:10" ht="24">
      <c r="A25" s="7"/>
      <c r="B25" s="166"/>
      <c r="C25" s="90"/>
      <c r="D25" s="13"/>
      <c r="E25" s="49"/>
      <c r="F25" s="49"/>
      <c r="G25" s="49"/>
      <c r="H25" s="49"/>
      <c r="I25" s="197"/>
      <c r="J25" s="198"/>
    </row>
    <row r="26" spans="1:10" ht="24">
      <c r="A26" s="7"/>
      <c r="B26" s="166"/>
      <c r="C26" s="90"/>
      <c r="D26" s="13"/>
      <c r="E26" s="49"/>
      <c r="F26" s="49"/>
      <c r="G26" s="49"/>
      <c r="H26" s="49"/>
      <c r="I26" s="197"/>
      <c r="J26" s="198"/>
    </row>
    <row r="27" spans="1:10" ht="24">
      <c r="A27" s="7"/>
      <c r="B27" s="166"/>
      <c r="C27" s="90"/>
      <c r="D27" s="13"/>
      <c r="E27" s="49"/>
      <c r="F27" s="49"/>
      <c r="G27" s="49"/>
      <c r="H27" s="49"/>
      <c r="I27" s="197"/>
      <c r="J27" s="198"/>
    </row>
    <row r="28" spans="1:10" ht="24">
      <c r="A28" s="7"/>
      <c r="B28" s="166"/>
      <c r="C28" s="90"/>
      <c r="D28" s="13"/>
      <c r="E28" s="49"/>
      <c r="F28" s="49"/>
      <c r="G28" s="49"/>
      <c r="H28" s="49"/>
      <c r="I28" s="302"/>
      <c r="J28" s="302"/>
    </row>
    <row r="29" spans="1:10" ht="24">
      <c r="A29" s="132"/>
      <c r="B29" s="133"/>
      <c r="C29" s="134"/>
      <c r="D29" s="135"/>
      <c r="E29" s="297" t="s">
        <v>111</v>
      </c>
      <c r="F29" s="298"/>
      <c r="G29" s="299"/>
      <c r="H29" s="153"/>
      <c r="I29" s="300">
        <f>I8+I9+I10+I11+I12+I13+I14+I15+I16</f>
        <v>126640</v>
      </c>
      <c r="J29" s="301"/>
    </row>
  </sheetData>
  <mergeCells count="25">
    <mergeCell ref="I16:J16"/>
    <mergeCell ref="I28:J28"/>
    <mergeCell ref="E29:G29"/>
    <mergeCell ref="I29:J29"/>
    <mergeCell ref="I10:J10"/>
    <mergeCell ref="I11:J11"/>
    <mergeCell ref="I12:J12"/>
    <mergeCell ref="I13:J13"/>
    <mergeCell ref="I14:J14"/>
    <mergeCell ref="I15:J15"/>
    <mergeCell ref="D1:E1"/>
    <mergeCell ref="A3:B3"/>
    <mergeCell ref="I9:J9"/>
    <mergeCell ref="A4:B4"/>
    <mergeCell ref="D4:E4"/>
    <mergeCell ref="A5:A6"/>
    <mergeCell ref="B5:B6"/>
    <mergeCell ref="C5:C6"/>
    <mergeCell ref="D5:D6"/>
    <mergeCell ref="E5:F5"/>
    <mergeCell ref="G5:H5"/>
    <mergeCell ref="I5:J5"/>
    <mergeCell ref="I6:J6"/>
    <mergeCell ref="I7:J7"/>
    <mergeCell ref="I8:J8"/>
  </mergeCells>
  <pageMargins left="0.39370078740157483" right="0.39370078740157483" top="0.35433070866141736" bottom="0.35433070866141736" header="0.31496062992125984" footer="0.31496062992125984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ปร.6 มีเงิน</vt:lpstr>
      <vt:lpstr>ปร.5(ก) มีเงิน</vt:lpstr>
      <vt:lpstr>ปร.4 มีรายการ (ครุภัณฑ์ซื้อ)</vt:lpstr>
      <vt:lpstr>แบบ ปร.5 (ข) ครุภัณฑ์จัดซื้อ</vt:lpstr>
      <vt:lpstr>ปร.4 มีรายการ (ครุภัณฑ์ซื้อ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jj</cp:lastModifiedBy>
  <cp:lastPrinted>2025-07-08T04:16:58Z</cp:lastPrinted>
  <dcterms:created xsi:type="dcterms:W3CDTF">2020-04-14T03:12:17Z</dcterms:created>
  <dcterms:modified xsi:type="dcterms:W3CDTF">2025-07-17T08:30:52Z</dcterms:modified>
</cp:coreProperties>
</file>